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4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0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2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5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6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7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8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9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sharedStrings.xml><?xml version="1.0" encoding="utf-8"?>
<sst xmlns="http://schemas.openxmlformats.org/spreadsheetml/2006/main" count="1248" uniqueCount="95">
  <si>
    <t>ЗАТВЕРДЖУЮ</t>
  </si>
  <si>
    <t>Васильківської РДА</t>
  </si>
  <si>
    <t>Рознарядка</t>
  </si>
  <si>
    <t>на видачу підручників по школах Васильківського району</t>
  </si>
  <si>
    <t xml:space="preserve">Ціна одного примірника </t>
  </si>
  <si>
    <t>№</t>
  </si>
  <si>
    <t>Назва та тип школи</t>
  </si>
  <si>
    <t>Сума на шк.</t>
  </si>
  <si>
    <t>Назва підручника</t>
  </si>
  <si>
    <t>№ накладної</t>
  </si>
  <si>
    <t>Підпис</t>
  </si>
  <si>
    <t>коєфіцієнт (3, 4)</t>
  </si>
  <si>
    <t>коєфіцієнт (5, 6)</t>
  </si>
  <si>
    <t>К-ть учнів, чол.</t>
  </si>
  <si>
    <t>К-ть отрим. Кн., шт.</t>
  </si>
  <si>
    <t>сума</t>
  </si>
  <si>
    <t>к-сть кн.</t>
  </si>
  <si>
    <t>Гімназія, школи І-ІІІ ступенів</t>
  </si>
  <si>
    <t>к-сть уч.</t>
  </si>
  <si>
    <t xml:space="preserve">Глевахівська </t>
  </si>
  <si>
    <t xml:space="preserve"> </t>
  </si>
  <si>
    <t>перевірений</t>
  </si>
  <si>
    <t>Гребінківська</t>
  </si>
  <si>
    <t>Дослідницька</t>
  </si>
  <si>
    <t>Калинівська №1</t>
  </si>
  <si>
    <t>Калинівська №2</t>
  </si>
  <si>
    <t>Разом по школах міста</t>
  </si>
  <si>
    <t>б) село</t>
  </si>
  <si>
    <t>Барахтівська</t>
  </si>
  <si>
    <t>Велико-Вільшанська</t>
  </si>
  <si>
    <t>Вільш.-Новоселицька</t>
  </si>
  <si>
    <t>Данилівська</t>
  </si>
  <si>
    <t>Застугнянська</t>
  </si>
  <si>
    <t>Здорівська</t>
  </si>
  <si>
    <t>Іванковичівська</t>
  </si>
  <si>
    <t>Ковалівська</t>
  </si>
  <si>
    <t>Кодаківська</t>
  </si>
  <si>
    <t>Крушинська</t>
  </si>
  <si>
    <t>Ксаверівська</t>
  </si>
  <si>
    <t>Лосятинська</t>
  </si>
  <si>
    <t>Малосолтанівська</t>
  </si>
  <si>
    <t>Мархалівська</t>
  </si>
  <si>
    <t>Мар’янівська</t>
  </si>
  <si>
    <t>Митницька</t>
  </si>
  <si>
    <t>Плесецька</t>
  </si>
  <si>
    <t>Пологівська</t>
  </si>
  <si>
    <t>Погребівська</t>
  </si>
  <si>
    <t>Пшеничнянська</t>
  </si>
  <si>
    <t>Саливінківська</t>
  </si>
  <si>
    <t>Тростинська</t>
  </si>
  <si>
    <t>Устимівська</t>
  </si>
  <si>
    <t>Яцьківська</t>
  </si>
  <si>
    <t>Разом по школах села</t>
  </si>
  <si>
    <t>Разом по школах І-ІІІ ст.</t>
  </si>
  <si>
    <t>Школи І-ІІ ступенів</t>
  </si>
  <si>
    <t>а) місто</t>
  </si>
  <si>
    <t>Гребінківська (гімназія)</t>
  </si>
  <si>
    <t xml:space="preserve">Великобугаївська </t>
  </si>
  <si>
    <t>Великосолтанівська</t>
  </si>
  <si>
    <t>Вінницько-Ставська</t>
  </si>
  <si>
    <t>Гвоздівська</t>
  </si>
  <si>
    <t>Дзвінківська</t>
  </si>
  <si>
    <t>Кожухівська</t>
  </si>
  <si>
    <t>Порадівська</t>
  </si>
  <si>
    <t>Путрівська</t>
  </si>
  <si>
    <t>Разом по школах І-ІІ ст.</t>
  </si>
  <si>
    <t>Разом по школах</t>
  </si>
  <si>
    <t>Разом по місту</t>
  </si>
  <si>
    <t>Разом по селу</t>
  </si>
  <si>
    <t>Разом по району</t>
  </si>
  <si>
    <t>Васильківська ДЮСШ</t>
  </si>
  <si>
    <t>Гребінківський МНВК</t>
  </si>
  <si>
    <t>Кодаківський МНВК</t>
  </si>
  <si>
    <t xml:space="preserve">Районний ЦДТ </t>
  </si>
  <si>
    <t>Методкабінет</t>
  </si>
  <si>
    <t>Бібліотечний фонд</t>
  </si>
  <si>
    <t>,</t>
  </si>
  <si>
    <t>,,</t>
  </si>
  <si>
    <t>Навчальна література (разом)</t>
  </si>
  <si>
    <t>ЗРАЗОК</t>
  </si>
  <si>
    <t>начальник відділу освіти</t>
  </si>
  <si>
    <t xml:space="preserve">І.М. Гейко </t>
  </si>
  <si>
    <t>накладна  № 134  від  22 вересня  2010   року</t>
  </si>
  <si>
    <t>Рознарядку склала методист з бібліотечних фондів</t>
  </si>
  <si>
    <t>Р.М.Скворцова</t>
  </si>
  <si>
    <t>на  видачу підручників для дітей з фізич. вадами по школах Васильківського району</t>
  </si>
  <si>
    <t>накладна  № 7  від 12 січня   2015   року</t>
  </si>
  <si>
    <t>Кравець Н.Літературне читання         7 кл.підруч. 2 шт.</t>
  </si>
  <si>
    <t>Одинченко Л. Географ.України     9 кл. підруч. роз.відст.</t>
  </si>
  <si>
    <t>Королько Н.І.Математика              2 кл. підруч. Розум.відст. 3 шт.</t>
  </si>
  <si>
    <t>Королько Н.І.Математика                6 кл. підруч. Розум.відст.2 шт.</t>
  </si>
  <si>
    <t>Фомічова Л.І."Вимова" 2 кл. підручн.(зниж.слух) 2 шт.</t>
  </si>
  <si>
    <t>Фомічова Л.І.Розвит.слух.спийман. 2 кл. підруч.  2 шт.</t>
  </si>
  <si>
    <t xml:space="preserve">на  видачу підручників для дітей з особливими потребами </t>
  </si>
  <si>
    <t>по школах Васильківського району накладна  № 7 від 12.0І. 2015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</si>
</sst>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6"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1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0" fillId="0" borderId="0" xfId="53" applyProtection="1">
      <alignment/>
      <protection locked="0"/>
    </xf>
    <xf numFmtId="0" fontId="0" fillId="0" borderId="0" xfId="53">
      <alignment/>
      <protection/>
    </xf>
    <xf numFmtId="1" fontId="0" fillId="0" borderId="0" xfId="53" applyNumberFormat="1" applyBorder="1" applyProtection="1">
      <alignment/>
      <protection locked="0"/>
    </xf>
    <xf numFmtId="0" fontId="4" fillId="0" borderId="0" xfId="53" applyFont="1" applyAlignment="1" applyProtection="1">
      <alignment wrapText="1"/>
      <protection locked="0"/>
    </xf>
    <xf numFmtId="1" fontId="4" fillId="0" borderId="10" xfId="53" applyNumberFormat="1" applyFont="1" applyBorder="1" applyAlignment="1" applyProtection="1">
      <alignment horizontal="center" wrapText="1"/>
      <protection locked="0"/>
    </xf>
    <xf numFmtId="0" fontId="4" fillId="0" borderId="10" xfId="53" applyFont="1" applyBorder="1" applyAlignment="1" applyProtection="1">
      <alignment horizont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10" xfId="53" applyBorder="1" applyAlignment="1" applyProtection="1">
      <alignment horizontal="center"/>
      <protection locked="0"/>
    </xf>
    <xf numFmtId="1" fontId="0" fillId="0" borderId="10" xfId="53" applyNumberFormat="1" applyBorder="1" applyAlignment="1" applyProtection="1">
      <alignment horizontal="center"/>
      <protection locked="0"/>
    </xf>
    <xf numFmtId="0" fontId="0" fillId="0" borderId="10" xfId="53" applyBorder="1" applyProtection="1">
      <alignment/>
      <protection locked="0"/>
    </xf>
    <xf numFmtId="2" fontId="0" fillId="0" borderId="10" xfId="53" applyNumberFormat="1" applyBorder="1" applyProtection="1">
      <alignment/>
      <protection locked="0"/>
    </xf>
    <xf numFmtId="1" fontId="0" fillId="0" borderId="10" xfId="53" applyNumberFormat="1" applyBorder="1" applyProtection="1">
      <alignment/>
      <protection/>
    </xf>
    <xf numFmtId="2" fontId="0" fillId="0" borderId="10" xfId="53" applyNumberFormat="1" applyBorder="1" applyProtection="1">
      <alignment/>
      <protection/>
    </xf>
    <xf numFmtId="0" fontId="0" fillId="0" borderId="0" xfId="53" applyNumberFormat="1" applyProtection="1">
      <alignment/>
      <protection locked="0"/>
    </xf>
    <xf numFmtId="0" fontId="0" fillId="0" borderId="11" xfId="53" applyBorder="1" applyProtection="1">
      <alignment/>
      <protection locked="0"/>
    </xf>
    <xf numFmtId="1" fontId="0" fillId="0" borderId="10" xfId="53" applyNumberFormat="1" applyBorder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/>
    </xf>
    <xf numFmtId="1" fontId="6" fillId="0" borderId="17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23" borderId="10" xfId="0" applyFill="1" applyBorder="1" applyAlignment="1" applyProtection="1">
      <alignment horizontal="center"/>
      <protection locked="0"/>
    </xf>
    <xf numFmtId="2" fontId="0" fillId="23" borderId="10" xfId="0" applyNumberFormat="1" applyFill="1" applyBorder="1" applyAlignment="1" applyProtection="1">
      <alignment/>
      <protection locked="0"/>
    </xf>
    <xf numFmtId="2" fontId="0" fillId="23" borderId="12" xfId="0" applyNumberFormat="1" applyFill="1" applyBorder="1" applyAlignment="1" applyProtection="1">
      <alignment/>
      <protection locked="0"/>
    </xf>
    <xf numFmtId="2" fontId="6" fillId="23" borderId="17" xfId="0" applyNumberFormat="1" applyFont="1" applyFill="1" applyBorder="1" applyAlignment="1" applyProtection="1">
      <alignment/>
      <protection locked="0"/>
    </xf>
    <xf numFmtId="2" fontId="6" fillId="23" borderId="14" xfId="0" applyNumberFormat="1" applyFont="1" applyFill="1" applyBorder="1" applyAlignment="1" applyProtection="1">
      <alignment/>
      <protection locked="0"/>
    </xf>
    <xf numFmtId="2" fontId="0" fillId="23" borderId="10" xfId="0" applyNumberFormat="1" applyFill="1" applyBorder="1" applyAlignment="1" applyProtection="1">
      <alignment/>
      <protection/>
    </xf>
    <xf numFmtId="2" fontId="0" fillId="23" borderId="12" xfId="0" applyNumberFormat="1" applyFill="1" applyBorder="1" applyAlignment="1" applyProtection="1">
      <alignment/>
      <protection/>
    </xf>
    <xf numFmtId="2" fontId="6" fillId="23" borderId="17" xfId="0" applyNumberFormat="1" applyFont="1" applyFill="1" applyBorder="1" applyAlignment="1" applyProtection="1">
      <alignment/>
      <protection/>
    </xf>
    <xf numFmtId="2" fontId="6" fillId="23" borderId="14" xfId="0" applyNumberFormat="1" applyFont="1" applyFill="1" applyBorder="1" applyAlignment="1" applyProtection="1">
      <alignment/>
      <protection/>
    </xf>
    <xf numFmtId="1" fontId="4" fillId="23" borderId="10" xfId="0" applyNumberFormat="1" applyFont="1" applyFill="1" applyBorder="1" applyAlignment="1" applyProtection="1">
      <alignment horizontal="center" wrapText="1"/>
      <protection locked="0"/>
    </xf>
    <xf numFmtId="1" fontId="0" fillId="23" borderId="10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2" fontId="6" fillId="23" borderId="10" xfId="0" applyNumberFormat="1" applyFont="1" applyFill="1" applyBorder="1" applyAlignment="1" applyProtection="1">
      <alignment/>
      <protection/>
    </xf>
    <xf numFmtId="2" fontId="0" fillId="23" borderId="27" xfId="0" applyNumberFormat="1" applyFill="1" applyBorder="1" applyAlignment="1" applyProtection="1">
      <alignment/>
      <protection/>
    </xf>
    <xf numFmtId="2" fontId="6" fillId="23" borderId="10" xfId="0" applyNumberFormat="1" applyFont="1" applyFill="1" applyBorder="1" applyAlignment="1" applyProtection="1">
      <alignment/>
      <protection locked="0"/>
    </xf>
    <xf numFmtId="2" fontId="0" fillId="23" borderId="27" xfId="0" applyNumberFormat="1" applyFill="1" applyBorder="1" applyAlignment="1" applyProtection="1">
      <alignment/>
      <protection locked="0"/>
    </xf>
    <xf numFmtId="0" fontId="6" fillId="23" borderId="10" xfId="0" applyFont="1" applyFill="1" applyBorder="1" applyAlignment="1" applyProtection="1">
      <alignment/>
      <protection locked="0"/>
    </xf>
    <xf numFmtId="0" fontId="6" fillId="23" borderId="10" xfId="0" applyFont="1" applyFill="1" applyBorder="1" applyAlignment="1" applyProtection="1">
      <alignment/>
      <protection/>
    </xf>
    <xf numFmtId="1" fontId="6" fillId="23" borderId="10" xfId="0" applyNumberFormat="1" applyFont="1" applyFill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3" applyBorder="1" applyProtection="1">
      <alignment/>
      <protection locked="0"/>
    </xf>
    <xf numFmtId="0" fontId="6" fillId="0" borderId="0" xfId="53" applyFont="1">
      <alignment/>
      <protection/>
    </xf>
    <xf numFmtId="0" fontId="6" fillId="0" borderId="0" xfId="0" applyFont="1" applyAlignment="1">
      <alignment/>
    </xf>
    <xf numFmtId="0" fontId="0" fillId="0" borderId="29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/>
      <protection/>
    </xf>
    <xf numFmtId="0" fontId="6" fillId="0" borderId="10" xfId="53" applyFont="1" applyBorder="1" applyProtection="1">
      <alignment/>
      <protection locked="0"/>
    </xf>
    <xf numFmtId="1" fontId="6" fillId="0" borderId="10" xfId="53" applyNumberFormat="1" applyFont="1" applyBorder="1" applyProtection="1">
      <alignment/>
      <protection locked="0"/>
    </xf>
    <xf numFmtId="2" fontId="6" fillId="0" borderId="10" xfId="53" applyNumberFormat="1" applyFont="1" applyBorder="1" applyProtection="1">
      <alignment/>
      <protection locked="0"/>
    </xf>
    <xf numFmtId="1" fontId="6" fillId="0" borderId="10" xfId="53" applyNumberFormat="1" applyFont="1" applyBorder="1" applyProtection="1">
      <alignment/>
      <protection/>
    </xf>
    <xf numFmtId="2" fontId="6" fillId="0" borderId="10" xfId="53" applyNumberFormat="1" applyFont="1" applyBorder="1" applyProtection="1">
      <alignment/>
      <protection/>
    </xf>
    <xf numFmtId="0" fontId="4" fillId="0" borderId="19" xfId="53" applyFont="1" applyBorder="1" applyAlignment="1" applyProtection="1">
      <alignment horizontal="center" vertical="center" wrapText="1"/>
      <protection/>
    </xf>
    <xf numFmtId="0" fontId="0" fillId="0" borderId="19" xfId="53" applyBorder="1" applyAlignment="1" applyProtection="1">
      <alignment horizontal="center"/>
      <protection locked="0"/>
    </xf>
    <xf numFmtId="0" fontId="0" fillId="0" borderId="20" xfId="53" applyBorder="1" applyAlignment="1" applyProtection="1">
      <alignment horizontal="center"/>
      <protection locked="0"/>
    </xf>
    <xf numFmtId="0" fontId="0" fillId="0" borderId="21" xfId="53" applyBorder="1" applyAlignment="1" applyProtection="1">
      <alignment horizontal="center"/>
      <protection locked="0"/>
    </xf>
    <xf numFmtId="0" fontId="0" fillId="0" borderId="21" xfId="53" applyBorder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20" xfId="53" applyFont="1" applyBorder="1" applyAlignment="1" applyProtection="1">
      <alignment horizontal="center"/>
      <protection locked="0"/>
    </xf>
    <xf numFmtId="0" fontId="6" fillId="0" borderId="21" xfId="53" applyFont="1" applyBorder="1" applyProtection="1">
      <alignment/>
      <protection locked="0"/>
    </xf>
    <xf numFmtId="0" fontId="0" fillId="0" borderId="26" xfId="53" applyBorder="1" applyAlignment="1" applyProtection="1">
      <alignment horizontal="center"/>
      <protection locked="0"/>
    </xf>
    <xf numFmtId="0" fontId="0" fillId="0" borderId="27" xfId="53" applyBorder="1" applyProtection="1">
      <alignment/>
      <protection locked="0"/>
    </xf>
    <xf numFmtId="1" fontId="0" fillId="0" borderId="27" xfId="53" applyNumberFormat="1" applyBorder="1" applyProtection="1">
      <alignment/>
      <protection locked="0"/>
    </xf>
    <xf numFmtId="2" fontId="0" fillId="0" borderId="27" xfId="53" applyNumberFormat="1" applyBorder="1" applyProtection="1">
      <alignment/>
      <protection locked="0"/>
    </xf>
    <xf numFmtId="1" fontId="0" fillId="0" borderId="27" xfId="53" applyNumberFormat="1" applyBorder="1" applyProtection="1">
      <alignment/>
      <protection/>
    </xf>
    <xf numFmtId="2" fontId="0" fillId="0" borderId="27" xfId="53" applyNumberFormat="1" applyBorder="1" applyProtection="1">
      <alignment/>
      <protection/>
    </xf>
    <xf numFmtId="0" fontId="0" fillId="0" borderId="28" xfId="53" applyBorder="1" applyProtection="1">
      <alignment/>
      <protection locked="0"/>
    </xf>
    <xf numFmtId="0" fontId="0" fillId="24" borderId="10" xfId="53" applyFill="1" applyBorder="1" applyProtection="1">
      <alignment/>
      <protection locked="0"/>
    </xf>
    <xf numFmtId="1" fontId="0" fillId="24" borderId="10" xfId="53" applyNumberFormat="1" applyFill="1" applyBorder="1" applyProtection="1">
      <alignment/>
      <protection locked="0"/>
    </xf>
    <xf numFmtId="2" fontId="0" fillId="24" borderId="10" xfId="53" applyNumberFormat="1" applyFill="1" applyBorder="1" applyProtection="1">
      <alignment/>
      <protection locked="0"/>
    </xf>
    <xf numFmtId="1" fontId="0" fillId="24" borderId="10" xfId="53" applyNumberFormat="1" applyFill="1" applyBorder="1" applyProtection="1">
      <alignment/>
      <protection/>
    </xf>
    <xf numFmtId="2" fontId="0" fillId="24" borderId="10" xfId="53" applyNumberFormat="1" applyFill="1" applyBorder="1" applyProtection="1">
      <alignment/>
      <protection/>
    </xf>
    <xf numFmtId="0" fontId="0" fillId="24" borderId="21" xfId="53" applyFill="1" applyBorder="1" applyProtection="1">
      <alignment/>
      <protection locked="0"/>
    </xf>
    <xf numFmtId="0" fontId="6" fillId="24" borderId="17" xfId="0" applyFont="1" applyFill="1" applyBorder="1" applyAlignment="1" applyProtection="1">
      <alignment/>
      <protection locked="0"/>
    </xf>
    <xf numFmtId="2" fontId="6" fillId="24" borderId="17" xfId="0" applyNumberFormat="1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/>
      <protection/>
    </xf>
    <xf numFmtId="1" fontId="6" fillId="24" borderId="17" xfId="0" applyNumberFormat="1" applyFont="1" applyFill="1" applyBorder="1" applyAlignment="1" applyProtection="1">
      <alignment/>
      <protection/>
    </xf>
    <xf numFmtId="0" fontId="6" fillId="24" borderId="18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/>
    </xf>
    <xf numFmtId="1" fontId="6" fillId="24" borderId="14" xfId="0" applyNumberFormat="1" applyFont="1" applyFill="1" applyBorder="1" applyAlignment="1" applyProtection="1">
      <alignment/>
      <protection/>
    </xf>
    <xf numFmtId="2" fontId="6" fillId="24" borderId="14" xfId="0" applyNumberFormat="1" applyFont="1" applyFill="1" applyBorder="1" applyAlignment="1" applyProtection="1">
      <alignment/>
      <protection/>
    </xf>
    <xf numFmtId="0" fontId="0" fillId="0" borderId="22" xfId="53" applyBorder="1" applyAlignment="1" applyProtection="1">
      <alignment horizontal="center"/>
      <protection locked="0"/>
    </xf>
    <xf numFmtId="0" fontId="0" fillId="0" borderId="12" xfId="53" applyBorder="1" applyProtection="1">
      <alignment/>
      <protection locked="0"/>
    </xf>
    <xf numFmtId="1" fontId="0" fillId="0" borderId="12" xfId="53" applyNumberFormat="1" applyBorder="1" applyProtection="1">
      <alignment/>
      <protection locked="0"/>
    </xf>
    <xf numFmtId="2" fontId="0" fillId="0" borderId="12" xfId="53" applyNumberFormat="1" applyBorder="1" applyProtection="1">
      <alignment/>
      <protection locked="0"/>
    </xf>
    <xf numFmtId="1" fontId="0" fillId="0" borderId="12" xfId="53" applyNumberFormat="1" applyBorder="1" applyProtection="1">
      <alignment/>
      <protection/>
    </xf>
    <xf numFmtId="2" fontId="0" fillId="0" borderId="12" xfId="53" applyNumberFormat="1" applyBorder="1" applyProtection="1">
      <alignment/>
      <protection/>
    </xf>
    <xf numFmtId="0" fontId="0" fillId="0" borderId="23" xfId="53" applyBorder="1" applyProtection="1">
      <alignment/>
      <protection locked="0"/>
    </xf>
    <xf numFmtId="2" fontId="6" fillId="24" borderId="14" xfId="53" applyNumberFormat="1" applyFont="1" applyFill="1" applyBorder="1" applyProtection="1">
      <alignment/>
      <protection/>
    </xf>
    <xf numFmtId="2" fontId="6" fillId="24" borderId="17" xfId="53" applyNumberFormat="1" applyFont="1" applyFill="1" applyBorder="1" applyProtection="1">
      <alignment/>
      <protection/>
    </xf>
    <xf numFmtId="1" fontId="0" fillId="24" borderId="12" xfId="53" applyNumberFormat="1" applyFill="1" applyBorder="1" applyProtection="1">
      <alignment/>
      <protection/>
    </xf>
    <xf numFmtId="1" fontId="6" fillId="24" borderId="14" xfId="53" applyNumberFormat="1" applyFont="1" applyFill="1" applyBorder="1" applyProtection="1">
      <alignment/>
      <protection/>
    </xf>
    <xf numFmtId="1" fontId="6" fillId="24" borderId="17" xfId="53" applyNumberFormat="1" applyFont="1" applyFill="1" applyBorder="1" applyProtection="1">
      <alignment/>
      <protection/>
    </xf>
    <xf numFmtId="1" fontId="6" fillId="24" borderId="12" xfId="53" applyNumberFormat="1" applyFont="1" applyFill="1" applyBorder="1" applyProtection="1">
      <alignment/>
      <protection/>
    </xf>
    <xf numFmtId="2" fontId="6" fillId="0" borderId="12" xfId="53" applyNumberFormat="1" applyFont="1" applyBorder="1" applyProtection="1">
      <alignment/>
      <protection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0" fillId="0" borderId="0" xfId="53" applyBorder="1" applyAlignment="1" applyProtection="1">
      <alignment horizontal="center"/>
      <protection locked="0"/>
    </xf>
    <xf numFmtId="0" fontId="4" fillId="0" borderId="19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20" xfId="53" applyFont="1" applyBorder="1" applyAlignment="1" applyProtection="1">
      <alignment horizontal="center" vertical="center" wrapText="1"/>
      <protection locked="0"/>
    </xf>
    <xf numFmtId="0" fontId="4" fillId="0" borderId="35" xfId="53" applyFont="1" applyBorder="1" applyAlignment="1" applyProtection="1">
      <alignment horizontal="center" vertical="center" wrapText="1"/>
      <protection locked="0"/>
    </xf>
    <xf numFmtId="0" fontId="4" fillId="0" borderId="36" xfId="53" applyFont="1" applyBorder="1" applyAlignment="1" applyProtection="1">
      <alignment horizontal="center" vertical="center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170" fontId="4" fillId="0" borderId="38" xfId="44" applyFont="1" applyBorder="1" applyAlignment="1" applyProtection="1">
      <alignment horizontal="center" wrapText="1"/>
      <protection locked="0"/>
    </xf>
    <xf numFmtId="170" fontId="4" fillId="0" borderId="39" xfId="44" applyFont="1" applyBorder="1" applyAlignment="1" applyProtection="1">
      <alignment horizontal="center" wrapText="1"/>
      <protection locked="0"/>
    </xf>
    <xf numFmtId="170" fontId="4" fillId="0" borderId="40" xfId="44" applyFont="1" applyBorder="1" applyAlignment="1" applyProtection="1">
      <alignment horizontal="center" wrapText="1"/>
      <protection locked="0"/>
    </xf>
    <xf numFmtId="1" fontId="4" fillId="0" borderId="31" xfId="53" applyNumberFormat="1" applyFont="1" applyBorder="1" applyAlignment="1" applyProtection="1">
      <alignment horizontal="center" wrapText="1"/>
      <protection locked="0"/>
    </xf>
    <xf numFmtId="1" fontId="4" fillId="0" borderId="19" xfId="53" applyNumberFormat="1" applyFont="1" applyBorder="1" applyAlignment="1" applyProtection="1">
      <alignment horizontal="center" wrapText="1"/>
      <protection locked="0"/>
    </xf>
    <xf numFmtId="1" fontId="4" fillId="0" borderId="29" xfId="53" applyNumberFormat="1" applyFont="1" applyBorder="1" applyAlignment="1" applyProtection="1">
      <alignment horizontal="center" wrapText="1"/>
      <protection locked="0"/>
    </xf>
    <xf numFmtId="0" fontId="4" fillId="0" borderId="41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1" fontId="4" fillId="0" borderId="35" xfId="53" applyNumberFormat="1" applyFont="1" applyBorder="1" applyAlignment="1" applyProtection="1">
      <alignment horizontal="center" wrapText="1"/>
      <protection locked="0"/>
    </xf>
    <xf numFmtId="1" fontId="4" fillId="0" borderId="36" xfId="53" applyNumberFormat="1" applyFont="1" applyBorder="1" applyAlignment="1" applyProtection="1">
      <alignment horizontal="center" wrapText="1"/>
      <protection locked="0"/>
    </xf>
    <xf numFmtId="1" fontId="4" fillId="0" borderId="37" xfId="53" applyNumberFormat="1" applyFont="1" applyBorder="1" applyAlignment="1" applyProtection="1">
      <alignment horizontal="center" wrapText="1"/>
      <protection locked="0"/>
    </xf>
    <xf numFmtId="0" fontId="7" fillId="24" borderId="38" xfId="0" applyFont="1" applyFill="1" applyBorder="1" applyAlignment="1" applyProtection="1">
      <alignment horizontal="left"/>
      <protection locked="0"/>
    </xf>
    <xf numFmtId="0" fontId="7" fillId="24" borderId="39" xfId="0" applyFont="1" applyFill="1" applyBorder="1" applyAlignment="1" applyProtection="1">
      <alignment horizontal="left"/>
      <protection locked="0"/>
    </xf>
    <xf numFmtId="0" fontId="7" fillId="24" borderId="42" xfId="0" applyFont="1" applyFill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1" fontId="6" fillId="0" borderId="0" xfId="0" applyNumberFormat="1" applyFont="1" applyAlignment="1">
      <alignment/>
    </xf>
    <xf numFmtId="1" fontId="6" fillId="24" borderId="17" xfId="0" applyNumberFormat="1" applyFont="1" applyFill="1" applyBorder="1" applyAlignment="1" applyProtection="1">
      <alignment/>
      <protection locked="0"/>
    </xf>
    <xf numFmtId="1" fontId="6" fillId="24" borderId="14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23" borderId="35" xfId="0" applyFont="1" applyFill="1" applyBorder="1" applyAlignment="1" applyProtection="1">
      <alignment horizontal="center" vertical="center" wrapText="1"/>
      <protection locked="0"/>
    </xf>
    <xf numFmtId="0" fontId="4" fillId="23" borderId="36" xfId="0" applyFont="1" applyFill="1" applyBorder="1" applyAlignment="1" applyProtection="1">
      <alignment horizontal="center" vertical="center" wrapText="1"/>
      <protection locked="0"/>
    </xf>
    <xf numFmtId="0" fontId="4" fillId="23" borderId="37" xfId="0" applyFont="1" applyFill="1" applyBorder="1" applyAlignment="1" applyProtection="1">
      <alignment horizontal="center" vertical="center" wrapText="1"/>
      <protection locked="0"/>
    </xf>
    <xf numFmtId="170" fontId="4" fillId="0" borderId="38" xfId="42" applyFont="1" applyBorder="1" applyAlignment="1" applyProtection="1">
      <alignment horizontal="center" wrapText="1"/>
      <protection locked="0"/>
    </xf>
    <xf numFmtId="170" fontId="4" fillId="0" borderId="39" xfId="42" applyFont="1" applyBorder="1" applyAlignment="1" applyProtection="1">
      <alignment horizontal="center" wrapText="1"/>
      <protection locked="0"/>
    </xf>
    <xf numFmtId="170" fontId="4" fillId="0" borderId="40" xfId="42" applyFont="1" applyBorder="1" applyAlignment="1" applyProtection="1">
      <alignment horizontal="center" wrapText="1"/>
      <protection locked="0"/>
    </xf>
    <xf numFmtId="1" fontId="4" fillId="0" borderId="29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" fontId="4" fillId="0" borderId="31" xfId="0" applyNumberFormat="1" applyFont="1" applyBorder="1" applyAlignment="1" applyProtection="1">
      <alignment horizontal="center" wrapText="1"/>
      <protection locked="0"/>
    </xf>
    <xf numFmtId="1" fontId="4" fillId="0" borderId="19" xfId="0" applyNumberFormat="1" applyFont="1" applyBorder="1" applyAlignment="1" applyProtection="1">
      <alignment horizontal="center" wrapText="1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" fontId="7" fillId="0" borderId="44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46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Лист1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7">
      <selection activeCell="O40" sqref="O40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93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94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>
        <v>52.98</v>
      </c>
      <c r="F10" s="6"/>
      <c r="H10" s="51">
        <v>62.91</v>
      </c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 t="s">
        <v>88</v>
      </c>
      <c r="E12" s="196"/>
      <c r="F12" s="197"/>
      <c r="G12" s="184" t="s">
        <v>87</v>
      </c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>
        <v>0</v>
      </c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52.98</v>
      </c>
      <c r="D30" s="13"/>
      <c r="E30" s="14">
        <v>1</v>
      </c>
      <c r="F30" s="68">
        <f>E30*E10</f>
        <v>52.98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62.91</v>
      </c>
      <c r="D33" s="13"/>
      <c r="E33" s="14"/>
      <c r="F33" s="68">
        <f>E10*E33</f>
        <v>0</v>
      </c>
      <c r="G33" s="13"/>
      <c r="H33" s="14">
        <v>1</v>
      </c>
      <c r="I33" s="68">
        <f>H10*H33</f>
        <v>62.91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>
        <v>0</v>
      </c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>
        <v>0</v>
      </c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62.91</v>
      </c>
      <c r="D45" s="13"/>
      <c r="E45" s="14"/>
      <c r="F45" s="68">
        <f>E10*E45</f>
        <v>0</v>
      </c>
      <c r="G45" s="13"/>
      <c r="H45" s="14">
        <v>1</v>
      </c>
      <c r="I45" s="68">
        <f>H10*H45</f>
        <v>62.91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178.79999999999998</v>
      </c>
      <c r="D47" s="46">
        <f>SUM(D23:D46)</f>
        <v>0</v>
      </c>
      <c r="E47" s="47">
        <f>SUM(E23:E46)</f>
        <v>1</v>
      </c>
      <c r="F47" s="70">
        <f>E10*E47</f>
        <v>52.98</v>
      </c>
      <c r="G47" s="47">
        <f>SUM(G23:G46)</f>
        <v>0</v>
      </c>
      <c r="H47" s="47">
        <f>SUM(H23:H46)</f>
        <v>2</v>
      </c>
      <c r="I47" s="70">
        <f>H10*H47</f>
        <v>125.82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178.79999999999998</v>
      </c>
      <c r="D48" s="41">
        <f>D21+D47</f>
        <v>0</v>
      </c>
      <c r="E48" s="42">
        <f>E21+E47</f>
        <v>1</v>
      </c>
      <c r="F48" s="71">
        <f>E10*E48</f>
        <v>52.98</v>
      </c>
      <c r="G48" s="42">
        <f>G21+G47</f>
        <v>0</v>
      </c>
      <c r="H48" s="42">
        <f>H21+H47</f>
        <v>2</v>
      </c>
      <c r="I48" s="71">
        <f>H10*H48</f>
        <v>125.82</v>
      </c>
      <c r="J48" s="40"/>
      <c r="K48" s="43"/>
    </row>
    <row r="49" spans="1:11" ht="13.5" customHeight="1">
      <c r="A49" s="201" t="s">
        <v>54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3"/>
    </row>
    <row r="50" spans="1:11" ht="13.5" customHeight="1">
      <c r="A50" s="89"/>
      <c r="B50" s="207" t="s">
        <v>55</v>
      </c>
      <c r="C50" s="208"/>
      <c r="D50" s="208"/>
      <c r="E50" s="208"/>
      <c r="F50" s="208"/>
      <c r="G50" s="208"/>
      <c r="H50" s="208"/>
      <c r="I50" s="208"/>
      <c r="J50" s="208"/>
      <c r="K50" s="209"/>
    </row>
    <row r="51" spans="1:11" ht="12" customHeight="1">
      <c r="A51" s="52">
        <v>30</v>
      </c>
      <c r="B51" s="38" t="s">
        <v>56</v>
      </c>
      <c r="C51" s="65">
        <f>F51+I51</f>
        <v>0</v>
      </c>
      <c r="D51" s="38"/>
      <c r="E51" s="90">
        <v>0</v>
      </c>
      <c r="F51" s="69">
        <f>E8*E51</f>
        <v>0</v>
      </c>
      <c r="G51" s="38"/>
      <c r="H51" s="90"/>
      <c r="I51" s="69">
        <f>H10*H51</f>
        <v>0</v>
      </c>
      <c r="J51" s="38"/>
      <c r="K51" s="56"/>
    </row>
    <row r="52" spans="1:11" ht="13.5" customHeight="1">
      <c r="A52" s="52"/>
      <c r="B52" s="207" t="s">
        <v>27</v>
      </c>
      <c r="C52" s="208"/>
      <c r="D52" s="208"/>
      <c r="E52" s="208"/>
      <c r="F52" s="208"/>
      <c r="G52" s="208"/>
      <c r="H52" s="208"/>
      <c r="I52" s="208"/>
      <c r="J52" s="208"/>
      <c r="K52" s="209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>
        <v>0</v>
      </c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52.98</v>
      </c>
      <c r="D60" s="13"/>
      <c r="E60" s="14">
        <v>1</v>
      </c>
      <c r="F60" s="68">
        <f>E10*E60</f>
        <v>52.98</v>
      </c>
      <c r="G60" s="13"/>
      <c r="H60" s="14">
        <v>0</v>
      </c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52.98</v>
      </c>
      <c r="D61" s="81">
        <f>SUM(D51:D60)</f>
        <v>0</v>
      </c>
      <c r="E61" s="82">
        <f>SUM(E53:E60,E51)</f>
        <v>1</v>
      </c>
      <c r="F61" s="76">
        <f>E10*E61</f>
        <v>52.98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231.77999999999997</v>
      </c>
      <c r="D62" s="82">
        <f>D48+D61</f>
        <v>0</v>
      </c>
      <c r="E62" s="82">
        <f>E61+E48</f>
        <v>2</v>
      </c>
      <c r="F62" s="76">
        <f>E10*E62</f>
        <v>105.96</v>
      </c>
      <c r="G62" s="82">
        <f>G61+G48</f>
        <v>0</v>
      </c>
      <c r="H62" s="82">
        <f>H48+H61</f>
        <v>2</v>
      </c>
      <c r="I62" s="76">
        <f>H10*H62</f>
        <v>125.82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231.77999999999997</v>
      </c>
      <c r="D64" s="81">
        <f>D65-D63</f>
        <v>0</v>
      </c>
      <c r="E64" s="82">
        <f>E62-E63</f>
        <v>2</v>
      </c>
      <c r="F64" s="76">
        <f>E10*E64</f>
        <v>105.96</v>
      </c>
      <c r="G64" s="82">
        <f>G62-G63</f>
        <v>0</v>
      </c>
      <c r="H64" s="82">
        <f>H62-H63</f>
        <v>2</v>
      </c>
      <c r="I64" s="76">
        <f>H10*H64</f>
        <v>125.82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231.77999999999997</v>
      </c>
      <c r="D65" s="82">
        <f>D48+D61</f>
        <v>0</v>
      </c>
      <c r="E65" s="82">
        <f>E62+E70+E69+E68+E67+E66+E71</f>
        <v>2</v>
      </c>
      <c r="F65" s="76">
        <f>E10*E65</f>
        <v>105.96</v>
      </c>
      <c r="G65" s="82">
        <f>G62+G66+G67+G68+G69+G70+G71</f>
        <v>0</v>
      </c>
      <c r="H65" s="82">
        <f>H66+H62+H67+H68+H69+H70+H71</f>
        <v>2</v>
      </c>
      <c r="I65" s="76">
        <f>H10*H65</f>
        <v>125.82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15:K15"/>
    <mergeCell ref="A49:K49"/>
    <mergeCell ref="J74:K74"/>
    <mergeCell ref="J11:J13"/>
    <mergeCell ref="K11:K13"/>
    <mergeCell ref="B50:K50"/>
    <mergeCell ref="B52:K52"/>
    <mergeCell ref="B22:K22"/>
    <mergeCell ref="A11:A13"/>
    <mergeCell ref="B8:K8"/>
    <mergeCell ref="B10:D10"/>
    <mergeCell ref="L11:L12"/>
    <mergeCell ref="M11:M12"/>
    <mergeCell ref="B11:B13"/>
    <mergeCell ref="C11:C13"/>
    <mergeCell ref="D11:I11"/>
    <mergeCell ref="D12:F12"/>
    <mergeCell ref="G12:I12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31">
      <selection activeCell="N52" sqref="N52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4:K74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37">
      <selection activeCell="E51" sqref="E51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4:K74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46">
      <selection activeCell="C60" sqref="C60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8.140625" style="0" customWidth="1"/>
    <col min="4" max="4" width="10.00390625" style="0" customWidth="1"/>
  </cols>
  <sheetData>
    <row r="1" spans="1:11" s="2" customFormat="1" ht="12" customHeight="1">
      <c r="A1" s="1"/>
      <c r="E1" s="3"/>
      <c r="F1" s="3"/>
      <c r="H1" s="149" t="s">
        <v>0</v>
      </c>
      <c r="I1" s="149"/>
      <c r="J1" s="149"/>
      <c r="K1" s="149"/>
    </row>
    <row r="2" spans="1:11" s="2" customFormat="1" ht="12" customHeight="1">
      <c r="A2" s="1"/>
      <c r="E2" s="3"/>
      <c r="F2" s="3"/>
      <c r="H2" s="149" t="s">
        <v>80</v>
      </c>
      <c r="I2" s="149"/>
      <c r="J2" s="149"/>
      <c r="K2" s="149"/>
    </row>
    <row r="3" spans="1:11" s="2" customFormat="1" ht="12" customHeight="1">
      <c r="A3" s="1"/>
      <c r="E3" s="3"/>
      <c r="F3" s="3"/>
      <c r="H3" s="149" t="s">
        <v>1</v>
      </c>
      <c r="I3" s="149"/>
      <c r="J3" s="149"/>
      <c r="K3" s="149"/>
    </row>
    <row r="4" spans="1:11" s="2" customFormat="1" ht="17.25" customHeight="1">
      <c r="A4" s="1"/>
      <c r="E4" s="3"/>
      <c r="F4" s="3"/>
      <c r="H4" s="150" t="s">
        <v>81</v>
      </c>
      <c r="I4" s="150"/>
      <c r="J4" s="150"/>
      <c r="K4" s="150"/>
    </row>
    <row r="5" spans="1:9" s="2" customFormat="1" ht="12" customHeight="1">
      <c r="A5" s="1"/>
      <c r="E5" s="3"/>
      <c r="F5" s="3"/>
      <c r="H5" s="3"/>
      <c r="I5" s="3"/>
    </row>
    <row r="6" spans="1:11" s="2" customFormat="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s="2" customFormat="1" ht="16.5" customHeight="1">
      <c r="A7" s="186" t="s">
        <v>85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86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9" s="2" customFormat="1" ht="9.75" customHeight="1">
      <c r="A9" s="1"/>
      <c r="E9" s="6"/>
      <c r="F9" s="6"/>
      <c r="G9" s="84"/>
      <c r="H9" s="6"/>
      <c r="I9" s="6"/>
    </row>
    <row r="10" spans="1:14" ht="17.25" customHeight="1" thickBot="1">
      <c r="A10" s="19"/>
      <c r="B10" s="151"/>
      <c r="C10" s="151"/>
      <c r="D10" s="151"/>
      <c r="E10" s="85"/>
      <c r="F10" s="22"/>
      <c r="G10" s="86"/>
      <c r="H10" s="85"/>
      <c r="I10" s="22"/>
      <c r="J10" s="20"/>
      <c r="K10" s="20"/>
      <c r="L10" s="20"/>
      <c r="M10" s="20"/>
      <c r="N10" s="20"/>
    </row>
    <row r="11" spans="1:14" ht="16.5" customHeight="1">
      <c r="A11" s="154" t="s">
        <v>5</v>
      </c>
      <c r="B11" s="156" t="s">
        <v>6</v>
      </c>
      <c r="C11" s="167" t="s">
        <v>14</v>
      </c>
      <c r="D11" s="156" t="s">
        <v>7</v>
      </c>
      <c r="E11" s="159"/>
      <c r="F11" s="160"/>
      <c r="G11" s="160"/>
      <c r="H11" s="160"/>
      <c r="I11" s="161"/>
      <c r="J11" s="156" t="s">
        <v>9</v>
      </c>
      <c r="K11" s="165" t="s">
        <v>10</v>
      </c>
      <c r="L11" s="152" t="s">
        <v>11</v>
      </c>
      <c r="M11" s="153" t="s">
        <v>12</v>
      </c>
      <c r="N11" s="23"/>
    </row>
    <row r="12" spans="1:14" ht="36" customHeight="1">
      <c r="A12" s="155"/>
      <c r="B12" s="157"/>
      <c r="C12" s="168"/>
      <c r="D12" s="157"/>
      <c r="E12" s="162" t="s">
        <v>78</v>
      </c>
      <c r="F12" s="163"/>
      <c r="G12" s="164"/>
      <c r="H12" s="162"/>
      <c r="I12" s="163"/>
      <c r="J12" s="157"/>
      <c r="K12" s="166"/>
      <c r="L12" s="152"/>
      <c r="M12" s="153"/>
      <c r="N12" s="23"/>
    </row>
    <row r="13" spans="1:14" ht="33.75">
      <c r="A13" s="155"/>
      <c r="B13" s="158"/>
      <c r="C13" s="169"/>
      <c r="D13" s="158"/>
      <c r="E13" s="24" t="s">
        <v>14</v>
      </c>
      <c r="F13" s="24" t="s">
        <v>15</v>
      </c>
      <c r="G13" s="25" t="s">
        <v>13</v>
      </c>
      <c r="H13" s="24" t="s">
        <v>14</v>
      </c>
      <c r="I13" s="24" t="s">
        <v>15</v>
      </c>
      <c r="J13" s="158"/>
      <c r="K13" s="166"/>
      <c r="L13" s="96">
        <v>0.4002808988764045</v>
      </c>
      <c r="M13" s="26">
        <v>0.338785046728972</v>
      </c>
      <c r="N13" s="23"/>
    </row>
    <row r="14" spans="1:14" ht="12.75">
      <c r="A14" s="98">
        <v>1</v>
      </c>
      <c r="B14" s="27">
        <v>2</v>
      </c>
      <c r="C14" s="27"/>
      <c r="D14" s="27"/>
      <c r="E14" s="28">
        <v>4</v>
      </c>
      <c r="F14" s="28"/>
      <c r="G14" s="27">
        <v>5</v>
      </c>
      <c r="H14" s="28">
        <v>6</v>
      </c>
      <c r="I14" s="28"/>
      <c r="J14" s="27">
        <v>7</v>
      </c>
      <c r="K14" s="99">
        <v>8</v>
      </c>
      <c r="L14" s="97">
        <v>570</v>
      </c>
      <c r="M14" s="27">
        <v>290</v>
      </c>
      <c r="N14" s="27" t="s">
        <v>16</v>
      </c>
    </row>
    <row r="15" spans="1:14" s="1" customFormat="1" ht="15" customHeight="1">
      <c r="A15" s="140" t="s">
        <v>17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2"/>
      <c r="L15" s="50">
        <v>1424</v>
      </c>
      <c r="M15" s="11">
        <v>856</v>
      </c>
      <c r="N15" s="11" t="s">
        <v>18</v>
      </c>
    </row>
    <row r="16" spans="1:14" ht="12.75">
      <c r="A16" s="98">
        <v>1</v>
      </c>
      <c r="B16" s="29" t="s">
        <v>19</v>
      </c>
      <c r="C16" s="35">
        <f>E16+H16</f>
        <v>0</v>
      </c>
      <c r="D16" s="30">
        <f>Лист2!F16+Лист2!I16</f>
        <v>0</v>
      </c>
      <c r="E16" s="31">
        <f>Лист1!E16+Лист1!H16+Лист2!E16+Лист2!H16+Лист3!E16+Лист3!H16+Лист4!E16+Лист4!H16+Лист5!E16+Лист5!H16+Лист6!E16+Лист6!H16+Лист7!E16+Лист7!H16+Лист8!E16+Лист8!H16+Лист9!E16+Лист9!H16+Лист10!E16+Лист10!H16+Лист11!E16+Лист11!H16+Лист13!E16+Лист13!H16+Лист14!E16+Лист14!H16</f>
        <v>0</v>
      </c>
      <c r="F16" s="31">
        <f>Лист1!F16+Лист1!I16+Лист2!F16+Лист2!I16+Лист3!F16+Лист3!I16+Лист4!F16+Лист4!I16+Лист5!F16+Лист5!I16+Лист6!F16+Лист6!I16+Лист7!F16+Лист7!I16+Лист8!F16+Лист8!I16+Лист9!F16+Лист9!I16+Лист10!F16+Лист10!I16+Лист11!F16+Лист11!I16+Лист13!F16+Лист13!I16+Лист14!F16+Лист14!I16</f>
        <v>0</v>
      </c>
      <c r="G16" s="29"/>
      <c r="H16" s="31"/>
      <c r="I16" s="32"/>
      <c r="J16" s="29" t="s">
        <v>20</v>
      </c>
      <c r="K16" s="100"/>
      <c r="L16" s="33"/>
      <c r="M16" s="20" t="s">
        <v>21</v>
      </c>
      <c r="N16" s="20"/>
    </row>
    <row r="17" spans="1:14" ht="12.75">
      <c r="A17" s="98">
        <v>2</v>
      </c>
      <c r="B17" s="29" t="s">
        <v>22</v>
      </c>
      <c r="C17" s="35">
        <f aca="true" t="shared" si="0" ref="C17:C48">E17+H17</f>
        <v>1</v>
      </c>
      <c r="D17" s="30">
        <f>F17+I17</f>
        <v>53.25</v>
      </c>
      <c r="E17" s="31">
        <f>Лист1!E17+Лист1!H17+Лист2!E17+Лист2!H17+Лист3!E17+Лист3!H17+Лист4!E17+Лист4!H17+Лист5!E17+Лист5!H17+Лист6!E17+Лист6!H17+Лист7!E17+Лист7!H17+Лист8!E17+Лист8!H17+Лист9!E17+Лист9!H17+Лист10!E17+Лист10!H17+Лист11!E17+Лист11!H17+Лист13!E17+Лист13!H17+Лист14!E17+Лист14!H17</f>
        <v>1</v>
      </c>
      <c r="F17" s="31">
        <f>Лист1!F17+Лист1!I17+Лист2!F17+Лист2!I17+Лист3!F17+Лист3!I17+Лист4!F17+Лист4!I17+Лист5!F17+Лист5!I17+Лист6!F17+Лист6!I17+Лист7!F17+Лист7!I17+Лист8!F17+Лист8!I17+Лист9!F17+Лист9!I17+Лист10!F17+Лист10!I17+Лист11!F17+Лист11!I17+Лист13!F17+Лист13!I17+Лист14!F17+Лист14!I17</f>
        <v>53.25</v>
      </c>
      <c r="G17" s="29"/>
      <c r="H17" s="31"/>
      <c r="I17" s="32"/>
      <c r="J17" s="29"/>
      <c r="K17" s="100"/>
      <c r="L17" s="20"/>
      <c r="M17" s="20"/>
      <c r="N17" s="21"/>
    </row>
    <row r="18" spans="1:14" ht="12.75">
      <c r="A18" s="98">
        <v>3</v>
      </c>
      <c r="B18" s="29" t="s">
        <v>23</v>
      </c>
      <c r="C18" s="35">
        <f t="shared" si="0"/>
        <v>2</v>
      </c>
      <c r="D18" s="30">
        <f>F18+I18</f>
        <v>433.78</v>
      </c>
      <c r="E18" s="31">
        <f>Лист1!E18+Лист1!H18+Лист2!E18+Лист2!H18+Лист3!E18+Лист3!H18+Лист4!E18+Лист4!H18+Лист5!E18+Лист5!H18+Лист6!E18+Лист6!H18+Лист7!E18+Лист7!H18+Лист8!E18+Лист8!H18+Лист9!E18+Лист9!H18+Лист10!E18+Лист10!H18+Лист11!E18+Лист11!H18+Лист13!E18+Лист13!H18+Лист14!E18+Лист14!H18</f>
        <v>2</v>
      </c>
      <c r="F18" s="31">
        <f>Лист3!F18+Лист3!I18+Лист4!F18</f>
        <v>433.78</v>
      </c>
      <c r="G18" s="29"/>
      <c r="H18" s="31"/>
      <c r="I18" s="32"/>
      <c r="J18" s="29"/>
      <c r="K18" s="100"/>
      <c r="L18" s="20"/>
      <c r="M18" s="20"/>
      <c r="N18" s="21"/>
    </row>
    <row r="19" spans="1:14" ht="12.75">
      <c r="A19" s="98">
        <v>4</v>
      </c>
      <c r="B19" s="111" t="s">
        <v>24</v>
      </c>
      <c r="C19" s="112">
        <f t="shared" si="0"/>
        <v>1</v>
      </c>
      <c r="D19" s="113">
        <f>F19+I19</f>
        <v>50.14</v>
      </c>
      <c r="E19" s="114">
        <f>Лист1!E19+Лист1!H19+Лист2!E19+Лист2!H19+Лист3!E19+Лист3!H19+Лист4!E19+Лист4!H19+Лист5!E19+Лист5!H19+Лист6!E19+Лист6!H19+Лист7!E19+Лист7!H19+Лист8!E19+Лист8!H19+Лист9!E19+Лист9!H19+Лист10!E19+Лист10!H19+Лист11!E19+Лист11!H19+Лист13!E19+Лист13!H19+Лист14!E19+Лист14!H19</f>
        <v>1</v>
      </c>
      <c r="F19" s="114">
        <f>Лист1!F19+Лист1!I19+Лист2!F19+Лист2!I19+Лист3!F19+Лист3!I19+Лист4!F19+Лист4!I19+Лист5!F19+Лист5!I19+Лист6!F19+Лист6!I19+Лист7!F19+Лист7!I19+Лист8!F19+Лист8!I19+Лист9!F19+Лист9!I19+Лист10!F19+Лист10!I19+Лист11!F19+Лист11!I19+Лист13!F19+Лист13!I19+Лист14!F19+Лист14!I19</f>
        <v>50.14</v>
      </c>
      <c r="G19" s="111"/>
      <c r="H19" s="114"/>
      <c r="I19" s="115"/>
      <c r="J19" s="111"/>
      <c r="K19" s="116"/>
      <c r="L19" s="20"/>
      <c r="M19" s="20"/>
      <c r="N19" s="21"/>
    </row>
    <row r="20" spans="1:14" ht="13.5" thickBot="1">
      <c r="A20" s="98">
        <v>5</v>
      </c>
      <c r="B20" s="111" t="s">
        <v>25</v>
      </c>
      <c r="C20" s="112">
        <f t="shared" si="0"/>
        <v>0</v>
      </c>
      <c r="D20" s="113">
        <f>F20+I20</f>
        <v>0</v>
      </c>
      <c r="E20" s="114">
        <f>Лист1!E20+Лист1!H20+Лист2!E20+Лист2!H20+Лист3!E20+Лист3!H20+Лист4!E20+Лист4!H20+Лист5!E20+Лист5!H20+Лист6!E20+Лист6!H20+Лист7!E20+Лист7!H20+Лист8!E20+Лист8!H20+Лист9!E20+Лист9!H20+Лист10!E20+Лист10!H20+Лист11!E20+Лист11!H20+Лист13!E20+Лист13!H20+Лист14!E20+Лист14!H20</f>
        <v>0</v>
      </c>
      <c r="F20" s="114">
        <f>Лист1!F20+Лист1!I20+Лист2!F20+Лист2!I20+Лист3!F20+Лист3!I20+Лист4!F20+Лист4!I20+Лист5!F20+Лист5!I20+Лист6!F20+Лист6!I20+Лист7!F20+Лист7!I20+Лист8!F20+Лист8!I20+Лист9!F20+Лист9!I20+Лист10!F20+Лист10!I20+Лист11!F20+Лист11!I20+Лист13!F20+Лист13!I20+Лист14!F20+Лист14!I20</f>
        <v>0</v>
      </c>
      <c r="G20" s="111"/>
      <c r="H20" s="114"/>
      <c r="I20" s="115"/>
      <c r="J20" s="111"/>
      <c r="K20" s="116"/>
      <c r="L20" s="20"/>
      <c r="M20" s="20"/>
      <c r="N20" s="21"/>
    </row>
    <row r="21" spans="1:11" s="37" customFormat="1" ht="13.5" customHeight="1" thickBot="1">
      <c r="A21" s="44"/>
      <c r="B21" s="117" t="s">
        <v>26</v>
      </c>
      <c r="C21" s="120">
        <f t="shared" si="0"/>
        <v>4</v>
      </c>
      <c r="D21" s="119">
        <f>F21+I21</f>
        <v>537.17</v>
      </c>
      <c r="E21" s="120">
        <f>Лист1!E21+Лист1!H21+Лист2!E21+Лист2!H21+Лист3!E21+Лист3!H21+Лист4!E21+Лист4!H21+Лист5!E21+Лист5!H21+Лист6!E21+Лист6!H21+Лист7!E21+Лист7!H21+Лист8!E21+Лист8!H21+Лист9!E21+Лист9!H21+Лист10!E21+Лист10!H21+Лист11!E21+Лист11!H21+Лист13!E21+Лист13!H21+Лист14!E21+Лист14!H21</f>
        <v>4</v>
      </c>
      <c r="F21" s="118">
        <f>Лист1!F21+Лист1!I21+Лист2!F21+Лист2!I21+Лист3!F21+Лист3!I21+Лист4!F21+Лист4!I21+Лист5!F21+Лист5!I21+Лист6!F21+Лист6!I21+Лист7!F21+Лист7!I21+Лист8!F21+Лист8!I21+Лист9!F21+Лист9!I21+Лист10!F21+Лист10!I21+Лист11!F21+Лист11!I21+Лист13!F21+Лист13!I21+Лист14!F21+Лист14!I21</f>
        <v>537.17</v>
      </c>
      <c r="G21" s="119">
        <v>0</v>
      </c>
      <c r="H21" s="120">
        <f>SUM(H16:H20)</f>
        <v>0</v>
      </c>
      <c r="I21" s="118">
        <f>SUM(I16:I20)</f>
        <v>0</v>
      </c>
      <c r="J21" s="117"/>
      <c r="K21" s="121"/>
    </row>
    <row r="22" spans="1:11" s="2" customFormat="1" ht="13.5" customHeight="1" thickBot="1">
      <c r="A22" s="57"/>
      <c r="B22" s="170" t="s">
        <v>27</v>
      </c>
      <c r="C22" s="171" t="s">
        <v>20</v>
      </c>
      <c r="D22" s="171"/>
      <c r="E22" s="171"/>
      <c r="F22" s="171" t="s">
        <v>20</v>
      </c>
      <c r="G22" s="171" t="s">
        <v>20</v>
      </c>
      <c r="H22" s="171" t="s">
        <v>20</v>
      </c>
      <c r="I22" s="171"/>
      <c r="J22" s="171"/>
      <c r="K22" s="172"/>
    </row>
    <row r="23" spans="1:14" ht="13.5" thickBot="1">
      <c r="A23" s="98">
        <v>6</v>
      </c>
      <c r="B23" s="111" t="s">
        <v>28</v>
      </c>
      <c r="C23" s="112">
        <f t="shared" si="0"/>
        <v>0</v>
      </c>
      <c r="D23" s="113">
        <f>F23+I23</f>
        <v>0</v>
      </c>
      <c r="E23" s="114">
        <f>Лист1!E23+Лист1!H23+Лист2!E23+Лист2!H23+Лист3!E23+Лист3!H23+Лист4!E23+Лист4!H23+Лист5!E23+Лист5!H23+Лист6!E23+Лист6!H23+Лист7!E23+Лист7!H23+Лист8!E23+Лист8!H23+Лист9!E23+Лист9!H23+Лист10!E23+Лист10!H23+Лист11!E23+Лист11!H23+Лист13!E23+Лист13!H23+Лист14!E23+Лист14!H23</f>
        <v>0</v>
      </c>
      <c r="F23" s="115">
        <f>Лист1!F23+Лист1!I23+Лист2!F23+Лист2!I23+Лист3!F23+Лист3!I23+Лист4!F23+Лист4!I23+Лист5!F23+Лист5!I23+Лист6!F23+Лист6!I23+Лист7!F23+Лист7!I23+Лист8!F23+Лист8!I23+Лист9!F23+Лист9!I23+Лист10!F23+Лист10!I23+Лист11!F23+Лист11!I23+Лист13!F23+Лист13!I23+Лист14!F23+Лист14!I23</f>
        <v>0</v>
      </c>
      <c r="G23" s="111"/>
      <c r="H23" s="114"/>
      <c r="I23" s="115"/>
      <c r="J23" s="111"/>
      <c r="K23" s="116"/>
      <c r="L23" s="20"/>
      <c r="M23" s="34" t="s">
        <v>79</v>
      </c>
      <c r="N23" s="21"/>
    </row>
    <row r="24" spans="1:14" ht="12.75">
      <c r="A24" s="98">
        <v>7</v>
      </c>
      <c r="B24" s="29" t="s">
        <v>29</v>
      </c>
      <c r="C24" s="35">
        <f t="shared" si="0"/>
        <v>0</v>
      </c>
      <c r="D24" s="30">
        <f aca="true" t="shared" si="1" ref="D24:D48">F24+I24</f>
        <v>0</v>
      </c>
      <c r="E24" s="114">
        <f>Лист1!E24+Лист1!H24+Лист2!E24+Лист2!H24+Лист3!E24+Лист3!H24+Лист4!E24+Лист4!H24+Лист5!E24+Лист5!H24+Лист6!E24+Лист6!H24+Лист7!E24+Лист7!H24+Лист8!E24+Лист8!H24+Лист9!E24+Лист9!H24+Лист10!E24+Лист10!H24+Лист11!E24+Лист11!H24+Лист13!E24+Лист13!H24+Лист14!E24+Лист14!H24</f>
        <v>0</v>
      </c>
      <c r="F24" s="32">
        <f>Лист1!F24+Лист1!I24+Лист2!F24+Лист2!I24+Лист3!F24+Лист3!I24+Лист4!F24+Лист4!I24+Лист5!F24+Лист5!I24+Лист6!F24+Лист6!I24+Лист7!F24+Лист7!I24+Лист8!F24+Лист8!I24+Лист9!F24+Лист9!I24+Лист10!F24+Лист10!I24+Лист11!F24+Лист11!I24+Лист13!F24+Лист13!I24+Лист14!F24+Лист14!I24</f>
        <v>0</v>
      </c>
      <c r="G24" s="29"/>
      <c r="H24" s="31"/>
      <c r="I24" s="32"/>
      <c r="J24" s="29"/>
      <c r="K24" s="100"/>
      <c r="L24" s="20"/>
      <c r="M24" s="20"/>
      <c r="N24" s="21"/>
    </row>
    <row r="25" spans="1:14" ht="12.75">
      <c r="A25" s="98">
        <v>8</v>
      </c>
      <c r="B25" s="29" t="s">
        <v>30</v>
      </c>
      <c r="C25" s="35">
        <f t="shared" si="0"/>
        <v>0</v>
      </c>
      <c r="D25" s="30">
        <f t="shared" si="1"/>
        <v>0</v>
      </c>
      <c r="E25" s="114">
        <f>Лист1!E25+Лист1!H25+Лист2!E25+Лист2!H25+Лист3!E25+Лист3!H25+Лист4!E25+Лист4!H25+Лист5!E25+Лист5!H25+Лист6!E25+Лист6!H25+Лист7!E25+Лист7!H25+Лист8!E25+Лист8!H25+Лист9!E25+Лист9!H25+Лист10!E25+Лист10!H25+Лист11!E25+Лист11!H25+Лист13!E25+Лист13!H25+Лист14!E25+Лист14!H25</f>
        <v>0</v>
      </c>
      <c r="F25" s="32">
        <f>Лист1!F25+Лист1!I25+Лист2!F25+Лист2!I25+Лист3!F25+Лист3!I25+Лист4!F25+Лист4!I25+Лист5!F25+Лист5!I25+Лист6!F25+Лист6!I25+Лист7!F25+Лист7!I25+Лист8!F25+Лист8!I25+Лист9!F25+Лист9!I25+Лист10!F25+Лист10!I25+Лист11!F25+Лист11!I25+Лист13!F25+Лист13!I25+Лист14!F25+Лист14!I25</f>
        <v>0</v>
      </c>
      <c r="G25" s="29"/>
      <c r="H25" s="31"/>
      <c r="I25" s="32"/>
      <c r="J25" s="29"/>
      <c r="K25" s="100"/>
      <c r="L25" s="20"/>
      <c r="M25" s="20"/>
      <c r="N25" s="21"/>
    </row>
    <row r="26" spans="1:14" ht="12.75">
      <c r="A26" s="98">
        <v>9</v>
      </c>
      <c r="B26" s="29" t="s">
        <v>31</v>
      </c>
      <c r="C26" s="35">
        <f t="shared" si="0"/>
        <v>0</v>
      </c>
      <c r="D26" s="30">
        <f t="shared" si="1"/>
        <v>0</v>
      </c>
      <c r="E26" s="114">
        <f>Лист1!E26+Лист1!H26+Лист2!E26+Лист2!H26+Лист3!E26+Лист3!H26+Лист4!E26+Лист4!H26+Лист5!E26+Лист5!H26+Лист6!E26+Лист6!H26+Лист7!E26+Лист7!H26+Лист8!E26+Лист8!H26+Лист9!E26+Лист9!H26+Лист10!E26+Лист10!H26+Лист11!E26+Лист11!H26+Лист13!E26+Лист13!H26+Лист14!E26+Лист14!H26</f>
        <v>0</v>
      </c>
      <c r="F26" s="32">
        <f>Лист1!F26+Лист1!I26+Лист2!F26+Лист2!I26+Лист3!F26+Лист3!I26+Лист4!F26+Лист4!I26+Лист5!F26+Лист5!I26+Лист6!F26+Лист6!I26+Лист7!F26+Лист7!I26+Лист8!F26+Лист8!I26+Лист9!F26+Лист9!I26+Лист10!F26+Лист10!I26+Лист11!F26+Лист11!I26+Лист13!F26+Лист13!I26+Лист14!F26+Лист14!I26</f>
        <v>0</v>
      </c>
      <c r="G26" s="29"/>
      <c r="H26" s="31"/>
      <c r="I26" s="32"/>
      <c r="J26" s="29"/>
      <c r="K26" s="100"/>
      <c r="L26" s="20"/>
      <c r="M26" s="20"/>
      <c r="N26" s="21"/>
    </row>
    <row r="27" spans="1:14" ht="12.75">
      <c r="A27" s="98">
        <v>10</v>
      </c>
      <c r="B27" s="29" t="s">
        <v>32</v>
      </c>
      <c r="C27" s="35">
        <f t="shared" si="0"/>
        <v>0</v>
      </c>
      <c r="D27" s="30">
        <f t="shared" si="1"/>
        <v>0</v>
      </c>
      <c r="E27" s="114">
        <f>Лист1!E27+Лист1!H27+Лист2!E27+Лист2!H27+Лист3!E27+Лист3!H27+Лист4!E27+Лист4!H27+Лист5!E27+Лист5!H27+Лист6!E27+Лист6!H27+Лист7!E27+Лист7!H27+Лист8!E27+Лист8!H27+Лист9!E27+Лист9!H27+Лист10!E27+Лист10!H27+Лист11!E27+Лист11!H27+Лист13!E27+Лист13!H27+Лист14!E27+Лист14!H27</f>
        <v>0</v>
      </c>
      <c r="F27" s="32">
        <f>Лист1!F27+Лист1!I27+Лист2!F27+Лист2!I27+Лист3!F27+Лист3!I27+Лист4!F27+Лист4!I27+Лист5!F27+Лист5!I27+Лист6!F27+Лист6!I27+Лист7!F27+Лист7!I27+Лист8!F27+Лист8!I27+Лист9!F27+Лист9!I27+Лист10!F27+Лист10!I27+Лист11!F27+Лист11!I27+Лист13!F27+Лист13!I27+Лист14!F27+Лист14!I27</f>
        <v>0</v>
      </c>
      <c r="G27" s="29"/>
      <c r="H27" s="31"/>
      <c r="I27" s="32"/>
      <c r="J27" s="29" t="s">
        <v>20</v>
      </c>
      <c r="K27" s="100"/>
      <c r="L27" s="20"/>
      <c r="M27" s="20"/>
      <c r="N27" s="21"/>
    </row>
    <row r="28" spans="1:14" ht="12.75">
      <c r="A28" s="98">
        <v>11</v>
      </c>
      <c r="B28" s="29" t="s">
        <v>33</v>
      </c>
      <c r="C28" s="35">
        <f t="shared" si="0"/>
        <v>0</v>
      </c>
      <c r="D28" s="30">
        <f t="shared" si="1"/>
        <v>0</v>
      </c>
      <c r="E28" s="114">
        <f>Лист1!E28+Лист1!H28+Лист2!E28+Лист2!H28+Лист3!E28+Лист3!H28+Лист4!E28+Лист4!H28+Лист5!E28+Лист5!H28+Лист6!E28+Лист6!H28+Лист7!E28+Лист7!H28+Лист8!E28+Лист8!H28+Лист9!E28+Лист9!H28+Лист10!E28+Лист10!H28+Лист11!E28+Лист11!H28+Лист13!E28+Лист13!H28+Лист14!E28+Лист14!H28</f>
        <v>0</v>
      </c>
      <c r="F28" s="32">
        <f>Лист1!F28+Лист1!I28+Лист2!F28+Лист2!I28+Лист3!F28+Лист3!I28+Лист4!F28+Лист4!I28+Лист5!F28+Лист5!I28+Лист6!F28+Лист6!I28+Лист7!F28+Лист7!I28+Лист8!F28+Лист8!I28+Лист9!F28+Лист9!I28+Лист10!F28+Лист10!I28+Лист11!F28+Лист11!I28+Лист13!F28+Лист13!I28+Лист14!F28+Лист14!I28</f>
        <v>0</v>
      </c>
      <c r="G28" s="29"/>
      <c r="H28" s="31"/>
      <c r="I28" s="32"/>
      <c r="J28" s="29"/>
      <c r="K28" s="100"/>
      <c r="L28" s="20"/>
      <c r="M28" s="20"/>
      <c r="N28" s="21"/>
    </row>
    <row r="29" spans="1:14" ht="12.75">
      <c r="A29" s="98">
        <v>12</v>
      </c>
      <c r="B29" s="29" t="s">
        <v>34</v>
      </c>
      <c r="C29" s="35">
        <f t="shared" si="0"/>
        <v>0</v>
      </c>
      <c r="D29" s="30">
        <f t="shared" si="1"/>
        <v>0</v>
      </c>
      <c r="E29" s="114">
        <f>Лист1!E29+Лист1!H29+Лист2!E29+Лист2!H29+Лист3!E29+Лист3!H29+Лист4!E29+Лист4!H29+Лист5!E29+Лист5!H29+Лист6!E29+Лист6!H29+Лист7!E29+Лист7!H29+Лист8!E29+Лист8!H29+Лист9!E29+Лист9!H29+Лист10!E29+Лист10!H29+Лист11!E29+Лист11!H29+Лист13!E29+Лист13!H29+Лист14!E29+Лист14!H29</f>
        <v>0</v>
      </c>
      <c r="F29" s="32">
        <f>Лист1!F29+Лист1!I29+Лист2!F29+Лист2!I29+Лист3!F29+Лист3!I29+Лист4!F29+Лист4!I29+Лист5!F29+Лист5!I29+Лист6!F29+Лист6!I29+Лист7!F29+Лист7!I29+Лист8!F29+Лист8!I29+Лист9!F29+Лист9!I29+Лист10!F29+Лист10!I29+Лист11!F29+Лист11!I29+Лист13!F29+Лист13!I29+Лист14!F29+Лист14!I29</f>
        <v>0</v>
      </c>
      <c r="G29" s="29"/>
      <c r="H29" s="31"/>
      <c r="I29" s="32"/>
      <c r="J29" s="29"/>
      <c r="K29" s="100"/>
      <c r="L29" s="20"/>
      <c r="M29" s="20"/>
      <c r="N29" s="21"/>
    </row>
    <row r="30" spans="1:14" ht="12.75">
      <c r="A30" s="98">
        <v>13</v>
      </c>
      <c r="B30" s="29" t="s">
        <v>35</v>
      </c>
      <c r="C30" s="35">
        <f>Лист1!E30+Лист2!E30+Лист3!E30</f>
        <v>1</v>
      </c>
      <c r="D30" s="30">
        <f>C30*F30</f>
        <v>52.98</v>
      </c>
      <c r="E30" s="114">
        <f>Лист1!E30+Лист1!H30+Лист2!E30+Лист2!H30+Лист3!E30+Лист3!H30+Лист4!E30+Лист4!H30+Лист5!E30+Лист5!H30+Лист6!E30+Лист6!H30+Лист7!E30+Лист7!H30+Лист8!E30+Лист8!H30+Лист9!E30+Лист9!H30+Лист10!E30+Лист10!H30+Лист11!E30+Лист11!H30+Лист13!E30+Лист13!H30+Лист14!E30+Лист14!H30</f>
        <v>1</v>
      </c>
      <c r="F30" s="32">
        <f>Лист1!F30+Лист2!F30+Лист3!F30</f>
        <v>52.98</v>
      </c>
      <c r="G30" s="29"/>
      <c r="H30" s="31"/>
      <c r="I30" s="32"/>
      <c r="J30" s="29"/>
      <c r="K30" s="100"/>
      <c r="L30" s="20"/>
      <c r="M30" s="20"/>
      <c r="N30" s="21"/>
    </row>
    <row r="31" spans="1:14" ht="12.75">
      <c r="A31" s="98">
        <v>14</v>
      </c>
      <c r="B31" s="29" t="s">
        <v>36</v>
      </c>
      <c r="C31" s="35">
        <f t="shared" si="0"/>
        <v>0</v>
      </c>
      <c r="D31" s="30">
        <f t="shared" si="1"/>
        <v>0</v>
      </c>
      <c r="E31" s="114">
        <f>Лист1!E31+Лист1!H31+Лист2!E31+Лист2!H31+Лист3!E31+Лист3!H31+Лист4!E31+Лист4!H31+Лист5!E31+Лист5!H31+Лист6!E31+Лист6!H31+Лист7!E31+Лист7!H31+Лист8!E31+Лист8!H31+Лист9!E31+Лист9!H31+Лист10!E31+Лист10!H31+Лист11!E31+Лист11!H31+Лист13!E31+Лист13!H31+Лист14!E31+Лист14!H31</f>
        <v>0</v>
      </c>
      <c r="F31" s="32">
        <f>Лист1!F31+Лист1!I31+Лист2!F31+Лист2!I31+Лист3!F31+Лист3!I31+Лист4!F31+Лист4!I31+Лист5!F31+Лист5!I31+Лист6!F31+Лист6!I31+Лист7!F31+Лист7!I31+Лист8!F31+Лист8!I31+Лист9!F31+Лист9!I31+Лист10!F31+Лист10!I31+Лист11!F31+Лист11!I31+Лист13!F31+Лист13!I31+Лист14!F31+Лист14!I31</f>
        <v>0</v>
      </c>
      <c r="G31" s="29"/>
      <c r="H31" s="31"/>
      <c r="I31" s="32"/>
      <c r="J31" s="29"/>
      <c r="K31" s="100"/>
      <c r="L31" s="20"/>
      <c r="M31" s="20"/>
      <c r="N31" s="21"/>
    </row>
    <row r="32" spans="1:14" ht="12.75">
      <c r="A32" s="98">
        <v>15</v>
      </c>
      <c r="B32" s="29" t="s">
        <v>37</v>
      </c>
      <c r="C32" s="35">
        <f t="shared" si="0"/>
        <v>1</v>
      </c>
      <c r="D32" s="30">
        <f t="shared" si="1"/>
        <v>53.25</v>
      </c>
      <c r="E32" s="114">
        <f>Лист1!E32+Лист1!H32+Лист2!E32+Лист2!H32+Лист3!E32+Лист3!H32+Лист4!E32+Лист4!H32+Лист5!E32+Лист5!H32+Лист6!E32+Лист6!H32+Лист7!E32+Лист7!H32+Лист8!E32+Лист8!H32+Лист9!E32+Лист9!H32+Лист10!E32+Лист10!H32+Лист11!E32+Лист11!H32+Лист13!E32+Лист13!H32+Лист14!E32+Лист14!H32</f>
        <v>1</v>
      </c>
      <c r="F32" s="32">
        <f>Лист1!F32+Лист1!I32+Лист2!F32+Лист2!I32+Лист3!F32+Лист3!I32+Лист4!F32+Лист4!I32+Лист5!F32+Лист5!I32+Лист6!F32+Лист6!I32+Лист7!F32+Лист7!I32+Лист8!F32+Лист8!I32+Лист9!F32+Лист9!I32+Лист10!F32+Лист10!I32+Лист11!F32+Лист11!I32+Лист13!F32+Лист13!I32+Лист14!F32+Лист14!I32</f>
        <v>53.25</v>
      </c>
      <c r="G32" s="29"/>
      <c r="H32" s="31"/>
      <c r="I32" s="32"/>
      <c r="J32" s="29"/>
      <c r="K32" s="100"/>
      <c r="L32" s="20"/>
      <c r="M32" s="20"/>
      <c r="N32" s="21"/>
    </row>
    <row r="33" spans="1:14" ht="12.75">
      <c r="A33" s="98">
        <v>16</v>
      </c>
      <c r="B33" s="29" t="s">
        <v>38</v>
      </c>
      <c r="C33" s="35">
        <f t="shared" si="0"/>
        <v>1</v>
      </c>
      <c r="D33" s="30">
        <f t="shared" si="1"/>
        <v>62.91</v>
      </c>
      <c r="E33" s="114">
        <f>Лист1!E33+Лист1!H33+Лист2!E33+Лист2!H33+Лист3!E33+Лист3!H33+Лист4!E33+Лист4!H33+Лист5!E33+Лист5!H33+Лист6!E33+Лист6!H33+Лист7!E33+Лист7!H33+Лист8!E33+Лист8!H33+Лист9!E33+Лист9!H33+Лист10!E33+Лист10!H33+Лист11!E33+Лист11!H33+Лист13!E33+Лист13!H33+Лист14!E33+Лист14!H33</f>
        <v>1</v>
      </c>
      <c r="F33" s="32">
        <f>Лист1!F33+Лист1!I33+Лист2!F33+Лист2!I33+Лист3!F33+Лист3!I33+Лист4!F33+Лист4!I33+Лист5!F33+Лист5!I33+Лист6!F33+Лист6!I33+Лист7!F33+Лист7!I33+Лист8!F33+Лист8!I33+Лист9!F33+Лист9!I33+Лист10!F33+Лист10!I33+Лист11!F33+Лист11!I33+Лист13!F33+Лист13!I33+Лист14!F33+Лист14!I33</f>
        <v>62.91</v>
      </c>
      <c r="G33" s="29"/>
      <c r="H33" s="31"/>
      <c r="I33" s="32"/>
      <c r="J33" s="29"/>
      <c r="K33" s="100"/>
      <c r="L33" s="21"/>
      <c r="M33" s="21"/>
      <c r="N33" s="21"/>
    </row>
    <row r="34" spans="1:14" ht="12.75">
      <c r="A34" s="98">
        <v>17</v>
      </c>
      <c r="B34" s="29" t="s">
        <v>39</v>
      </c>
      <c r="C34" s="35">
        <f t="shared" si="0"/>
        <v>0</v>
      </c>
      <c r="D34" s="30">
        <f t="shared" si="1"/>
        <v>0</v>
      </c>
      <c r="E34" s="114">
        <f>Лист1!E34+Лист1!H34+Лист2!E34+Лист2!H34+Лист3!E34+Лист3!H34+Лист4!E34+Лист4!H34+Лист5!E34+Лист5!H34+Лист6!E34+Лист6!H34+Лист7!E34+Лист7!H34+Лист8!E34+Лист8!H34+Лист9!E34+Лист9!H34+Лист10!E34+Лист10!H34+Лист11!E34+Лист11!H34+Лист13!E34+Лист13!H34+Лист14!E34+Лист14!H34</f>
        <v>0</v>
      </c>
      <c r="F34" s="32">
        <f>Лист1!F34+Лист1!I34+Лист2!F34+Лист2!I34+Лист3!F34+Лист3!I34+Лист4!F34+Лист4!I34+Лист5!F34+Лист5!I34+Лист6!F34+Лист6!I34+Лист7!F34+Лист7!I34+Лист8!F34+Лист8!I34+Лист9!F34+Лист9!I34+Лист10!F34+Лист10!I34+Лист11!F34+Лист11!I34+Лист13!F34+Лист13!I34+Лист14!F34+Лист14!I34</f>
        <v>0</v>
      </c>
      <c r="G34" s="29"/>
      <c r="H34" s="31"/>
      <c r="I34" s="32"/>
      <c r="J34" s="29"/>
      <c r="K34" s="100"/>
      <c r="L34" s="21"/>
      <c r="M34" s="21"/>
      <c r="N34" s="21"/>
    </row>
    <row r="35" spans="1:14" ht="12.75">
      <c r="A35" s="98">
        <v>18</v>
      </c>
      <c r="B35" s="29" t="s">
        <v>40</v>
      </c>
      <c r="C35" s="35">
        <f t="shared" si="0"/>
        <v>0</v>
      </c>
      <c r="D35" s="30">
        <f t="shared" si="1"/>
        <v>0</v>
      </c>
      <c r="E35" s="114">
        <f>Лист1!E35+Лист1!H35+Лист2!E35+Лист2!H35+Лист3!E35+Лист3!H35+Лист4!E35+Лист4!H35+Лист5!E35+Лист5!H35+Лист6!E35+Лист6!H35+Лист7!E35+Лист7!H35+Лист8!E35+Лист8!H35+Лист9!E35+Лист9!H35+Лист10!E35+Лист10!H35+Лист11!E35+Лист11!H35+Лист13!E35+Лист13!H35+Лист14!E35+Лист14!H35</f>
        <v>0</v>
      </c>
      <c r="F35" s="32">
        <f>Лист1!F35+Лист1!I35+Лист2!F35+Лист2!I35+Лист3!F35+Лист3!I35+Лист4!F35+Лист4!I35+Лист5!F35+Лист5!I35+Лист6!F35+Лист6!I35+Лист7!F35+Лист7!I35+Лист8!F35+Лист8!I35+Лист9!F35+Лист9!I35+Лист10!F35+Лист10!I35+Лист11!F35+Лист11!I35+Лист13!F35+Лист13!I35+Лист14!F35+Лист14!I35</f>
        <v>0</v>
      </c>
      <c r="G35" s="29"/>
      <c r="H35" s="31"/>
      <c r="I35" s="32"/>
      <c r="J35" s="29"/>
      <c r="K35" s="100"/>
      <c r="L35" s="21"/>
      <c r="M35" s="21"/>
      <c r="N35" s="21"/>
    </row>
    <row r="36" spans="1:14" ht="12.75">
      <c r="A36" s="98">
        <v>19</v>
      </c>
      <c r="B36" s="29" t="s">
        <v>41</v>
      </c>
      <c r="C36" s="35">
        <f t="shared" si="0"/>
        <v>0</v>
      </c>
      <c r="D36" s="30">
        <f t="shared" si="1"/>
        <v>0</v>
      </c>
      <c r="E36" s="114">
        <f>Лист1!E36+Лист1!H36+Лист2!E36+Лист2!H36+Лист3!E36+Лист3!H36+Лист4!E36+Лист4!H36+Лист5!E36+Лист5!H36+Лист6!E36+Лист6!H36+Лист7!E36+Лист7!H36+Лист8!E36+Лист8!H36+Лист9!E36+Лист9!H36+Лист10!E36+Лист10!H36+Лист11!E36+Лист11!H36+Лист13!E36+Лист13!H36+Лист14!E36+Лист14!H36</f>
        <v>0</v>
      </c>
      <c r="F36" s="32">
        <f>Лист1!F36+Лист1!I36+Лист2!F36+Лист2!I36+Лист3!F36+Лист3!I36+Лист4!F36+Лист4!I36+Лист5!F36+Лист5!I36+Лист6!F36+Лист6!I36+Лист7!F36+Лист7!I36+Лист8!F36+Лист8!I36+Лист9!F36+Лист9!I36+Лист10!F36+Лист10!I36+Лист11!F36+Лист11!I36+Лист13!F36+Лист13!I36+Лист14!F36+Лист14!I36</f>
        <v>0</v>
      </c>
      <c r="G36" s="29"/>
      <c r="H36" s="31"/>
      <c r="I36" s="32"/>
      <c r="J36" s="29"/>
      <c r="K36" s="100"/>
      <c r="L36" s="21"/>
      <c r="M36" s="21"/>
      <c r="N36" s="21"/>
    </row>
    <row r="37" spans="1:14" ht="12.75">
      <c r="A37" s="98">
        <v>20</v>
      </c>
      <c r="B37" s="29" t="s">
        <v>42</v>
      </c>
      <c r="C37" s="35">
        <f t="shared" si="0"/>
        <v>0</v>
      </c>
      <c r="D37" s="30">
        <f t="shared" si="1"/>
        <v>0</v>
      </c>
      <c r="E37" s="114">
        <f>Лист1!E37+Лист1!H37+Лист2!E37+Лист2!H37+Лист3!E37+Лист3!H37+Лист4!E37+Лист4!H37+Лист5!E37+Лист5!H37+Лист6!E37+Лист6!H37+Лист7!E37+Лист7!H37+Лист8!E37+Лист8!H37+Лист9!E37+Лист9!H37+Лист10!E37+Лист10!H37+Лист11!E37+Лист11!H37+Лист13!E37+Лист13!H37+Лист14!E37+Лист14!H37</f>
        <v>0</v>
      </c>
      <c r="F37" s="32">
        <f>Лист1!F37+Лист1!I37+Лист2!F37+Лист2!I37+Лист3!F37+Лист3!I37+Лист4!F37+Лист4!I37+Лист5!F37+Лист5!I37+Лист6!F37+Лист6!I37+Лист7!F37+Лист7!I37+Лист8!F37+Лист8!I37+Лист9!F37+Лист9!I37+Лист10!F37+Лист10!I37+Лист11!F37+Лист11!I37+Лист13!F37+Лист13!I37+Лист14!F37+Лист14!I37</f>
        <v>0</v>
      </c>
      <c r="G37" s="29"/>
      <c r="H37" s="31"/>
      <c r="I37" s="32"/>
      <c r="J37" s="29"/>
      <c r="K37" s="100"/>
      <c r="L37" s="21"/>
      <c r="M37" s="21"/>
      <c r="N37" s="21"/>
    </row>
    <row r="38" spans="1:14" ht="12.75">
      <c r="A38" s="98">
        <v>21</v>
      </c>
      <c r="B38" s="29" t="s">
        <v>43</v>
      </c>
      <c r="C38" s="35">
        <f t="shared" si="0"/>
        <v>0</v>
      </c>
      <c r="D38" s="30">
        <f t="shared" si="1"/>
        <v>0</v>
      </c>
      <c r="E38" s="114">
        <f>Лист1!E38+Лист1!H38+Лист2!E38+Лист2!H38+Лист3!E38+Лист3!H38+Лист4!E38+Лист4!H38+Лист5!E38+Лист5!H38+Лист6!E38+Лист6!H38+Лист7!E38+Лист7!H38+Лист8!E38+Лист8!H38+Лист9!E38+Лист9!H38+Лист10!E38+Лист10!H38+Лист11!E38+Лист11!H38+Лист13!E38+Лист13!H38+Лист14!E38+Лист14!H38</f>
        <v>0</v>
      </c>
      <c r="F38" s="32">
        <f>Лист1!F38+Лист1!I38+Лист2!F38+Лист2!I38+Лист3!F38+Лист3!I38+Лист4!F38+Лист4!I38+Лист5!F38+Лист5!I38+Лист6!F38+Лист6!I38+Лист7!F38+Лист7!I38+Лист8!F38+Лист8!I38+Лист9!F38+Лист9!I38+Лист10!F38+Лист10!I38+Лист11!F38+Лист11!I38+Лист13!F38+Лист13!I38+Лист14!F38+Лист14!I38</f>
        <v>0</v>
      </c>
      <c r="G38" s="29"/>
      <c r="H38" s="31"/>
      <c r="I38" s="32"/>
      <c r="J38" s="29"/>
      <c r="K38" s="100"/>
      <c r="L38" s="21"/>
      <c r="M38" s="21"/>
      <c r="N38" s="21"/>
    </row>
    <row r="39" spans="1:14" ht="12.75">
      <c r="A39" s="98">
        <v>22</v>
      </c>
      <c r="B39" s="29" t="s">
        <v>44</v>
      </c>
      <c r="C39" s="35">
        <f t="shared" si="0"/>
        <v>0</v>
      </c>
      <c r="D39" s="30">
        <f t="shared" si="1"/>
        <v>0</v>
      </c>
      <c r="E39" s="114">
        <f>Лист1!E39+Лист1!H39+Лист2!E39+Лист2!H39+Лист3!E39+Лист3!H39+Лист4!E39+Лист4!H39+Лист5!E39+Лист5!H39+Лист6!E39+Лист6!H39+Лист7!E39+Лист7!H39+Лист8!E39+Лист8!H39+Лист9!E39+Лист9!H39+Лист10!E39+Лист10!H39+Лист11!E39+Лист11!H39+Лист13!E39+Лист13!H39+Лист14!E39+Лист14!H39</f>
        <v>0</v>
      </c>
      <c r="F39" s="32">
        <f>Лист1!F39+Лист1!I39+Лист2!F39+Лист2!I39+Лист3!F39+Лист3!I39+Лист4!F39+Лист4!I39+Лист5!F39+Лист5!I39+Лист6!F39+Лист6!I39+Лист7!F39+Лист7!I39+Лист8!F39+Лист8!I39+Лист9!F39+Лист9!I39+Лист10!F39+Лист10!I39+Лист11!F39+Лист11!I39+Лист13!F39+Лист13!I39+Лист14!F39+Лист14!I39</f>
        <v>0</v>
      </c>
      <c r="G39" s="29"/>
      <c r="H39" s="31"/>
      <c r="I39" s="32"/>
      <c r="J39" s="29"/>
      <c r="K39" s="100"/>
      <c r="L39" s="21"/>
      <c r="M39" s="21"/>
      <c r="N39" s="21"/>
    </row>
    <row r="40" spans="1:14" ht="12.75">
      <c r="A40" s="98">
        <v>23</v>
      </c>
      <c r="B40" s="29" t="s">
        <v>45</v>
      </c>
      <c r="C40" s="35">
        <f t="shared" si="0"/>
        <v>0</v>
      </c>
      <c r="D40" s="30">
        <f t="shared" si="1"/>
        <v>0</v>
      </c>
      <c r="E40" s="114">
        <f>Лист1!E40+Лист1!H40+Лист2!E40+Лист2!H40+Лист3!E40+Лист3!H40+Лист4!E40+Лист4!H40+Лист5!E40+Лист5!H40+Лист6!E40+Лист6!H40+Лист7!E40+Лист7!H40+Лист8!E40+Лист8!H40+Лист9!E40+Лист9!H40+Лист10!E40+Лист10!H40+Лист11!E40+Лист11!H40+Лист13!E40+Лист13!H40+Лист14!E40+Лист14!H40</f>
        <v>0</v>
      </c>
      <c r="F40" s="32">
        <f>Лист1!F40+Лист1!I40+Лист2!F40+Лист2!I40+Лист3!F40+Лист3!I40+Лист4!F40+Лист4!I40+Лист5!F40+Лист5!I40+Лист6!F40+Лист6!I40+Лист7!F40+Лист7!I40+Лист8!F40+Лист8!I40+Лист9!F40+Лист9!I40+Лист10!F40+Лист10!I40+Лист11!F40+Лист11!I40+Лист13!F40+Лист13!I40+Лист14!F40+Лист14!I40</f>
        <v>0</v>
      </c>
      <c r="G40" s="29"/>
      <c r="H40" s="31"/>
      <c r="I40" s="32"/>
      <c r="J40" s="29"/>
      <c r="K40" s="100"/>
      <c r="L40" s="21"/>
      <c r="M40" s="21"/>
      <c r="N40" s="21"/>
    </row>
    <row r="41" spans="1:14" ht="12.75">
      <c r="A41" s="98">
        <v>24</v>
      </c>
      <c r="B41" s="29" t="s">
        <v>46</v>
      </c>
      <c r="C41" s="35">
        <f t="shared" si="0"/>
        <v>0</v>
      </c>
      <c r="D41" s="30">
        <f t="shared" si="1"/>
        <v>0</v>
      </c>
      <c r="E41" s="114">
        <f>Лист1!E41+Лист1!H41+Лист2!E41+Лист2!H41+Лист3!E41+Лист3!H41+Лист4!E41+Лист4!H41+Лист5!E41+Лист5!H41+Лист6!E41+Лист6!H41+Лист7!E41+Лист7!H41+Лист8!E41+Лист8!H41+Лист9!E41+Лист9!H41+Лист10!E41+Лист10!H41+Лист11!E41+Лист11!H41+Лист13!E41+Лист13!H41+Лист14!E41+Лист14!H41</f>
        <v>0</v>
      </c>
      <c r="F41" s="32">
        <f>Лист1!F41+Лист1!I41+Лист2!F41+Лист2!I41+Лист3!F41+Лист3!I41+Лист4!F41+Лист4!I41+Лист5!F41+Лист5!I41+Лист6!F41+Лист6!I41+Лист7!F41+Лист7!I41+Лист8!F41+Лист8!I41+Лист9!F41+Лист9!I41+Лист10!F41+Лист10!I41+Лист11!F41+Лист11!I41+Лист13!F41+Лист13!I41+Лист14!F41+Лист14!I41</f>
        <v>0</v>
      </c>
      <c r="G41" s="29"/>
      <c r="H41" s="31"/>
      <c r="I41" s="32"/>
      <c r="J41" s="29"/>
      <c r="K41" s="100"/>
      <c r="L41" s="21"/>
      <c r="M41" s="21"/>
      <c r="N41" s="21"/>
    </row>
    <row r="42" spans="1:14" ht="12.75">
      <c r="A42" s="98">
        <v>25</v>
      </c>
      <c r="B42" s="29" t="s">
        <v>47</v>
      </c>
      <c r="C42" s="35">
        <f t="shared" si="0"/>
        <v>0</v>
      </c>
      <c r="D42" s="30">
        <f t="shared" si="1"/>
        <v>0</v>
      </c>
      <c r="E42" s="114">
        <f>Лист1!E42+Лист1!H42+Лист2!E42+Лист2!H42+Лист3!E42+Лист3!H42+Лист4!E42+Лист4!H42+Лист5!E42+Лист5!H42+Лист6!E42+Лист6!H42+Лист7!E42+Лист7!H42+Лист8!E42+Лист8!H42+Лист9!E42+Лист9!H42+Лист10!E42+Лист10!H42+Лист11!E42+Лист11!H42+Лист13!E42+Лист13!H42+Лист14!E42+Лист14!H42</f>
        <v>0</v>
      </c>
      <c r="F42" s="32">
        <f>Лист1!F42+Лист1!I42+Лист2!F42+Лист2!I42+Лист3!F42+Лист3!I42+Лист4!F42+Лист4!I42+Лист5!F42+Лист5!I42+Лист6!F42+Лист6!I42+Лист7!F42+Лист7!I42+Лист8!F42+Лист8!I42+Лист9!F42+Лист9!I42+Лист10!F42+Лист10!I42+Лист11!F42+Лист11!I42+Лист13!F42+Лист13!I42+Лист14!F42+Лист14!I42</f>
        <v>0</v>
      </c>
      <c r="G42" s="29"/>
      <c r="H42" s="31"/>
      <c r="I42" s="32"/>
      <c r="J42" s="29"/>
      <c r="K42" s="100"/>
      <c r="L42" s="21"/>
      <c r="M42" s="21"/>
      <c r="N42" s="21"/>
    </row>
    <row r="43" spans="1:14" ht="12.75">
      <c r="A43" s="98">
        <v>26</v>
      </c>
      <c r="B43" s="29" t="s">
        <v>48</v>
      </c>
      <c r="C43" s="35">
        <f t="shared" si="0"/>
        <v>0</v>
      </c>
      <c r="D43" s="30">
        <f t="shared" si="1"/>
        <v>0</v>
      </c>
      <c r="E43" s="114">
        <f>Лист1!E43+Лист1!H43+Лист2!E43+Лист2!H43+Лист3!E43+Лист3!H43+Лист4!E43+Лист4!H43+Лист5!E43+Лист5!H43+Лист6!E43+Лист6!H43+Лист7!E43+Лист7!H43+Лист8!E43+Лист8!H43+Лист9!E43+Лист9!H43+Лист10!E43+Лист10!H43+Лист11!E43+Лист11!H43+Лист13!E43+Лист13!H43+Лист14!E43+Лист14!H43</f>
        <v>0</v>
      </c>
      <c r="F43" s="32">
        <f>Лист1!F43+Лист1!I43+Лист2!F43+Лист2!I43+Лист3!F43+Лист3!I43+Лист4!F43+Лист4!I43+Лист5!F43+Лист5!I43+Лист6!F43+Лист6!I43+Лист7!F43+Лист7!I43+Лист8!F43+Лист8!I43+Лист9!F43+Лист9!I43+Лист10!F43+Лист10!I43+Лист11!F43+Лист11!I43+Лист13!F43+Лист13!I43+Лист14!F43+Лист14!I43</f>
        <v>0</v>
      </c>
      <c r="G43" s="29"/>
      <c r="H43" s="31"/>
      <c r="I43" s="32"/>
      <c r="J43" s="29"/>
      <c r="K43" s="100"/>
      <c r="L43" s="21"/>
      <c r="M43" s="21"/>
      <c r="N43" s="21"/>
    </row>
    <row r="44" spans="1:14" ht="12.75">
      <c r="A44" s="98">
        <v>27</v>
      </c>
      <c r="B44" s="29" t="s">
        <v>49</v>
      </c>
      <c r="C44" s="35">
        <f t="shared" si="0"/>
        <v>0</v>
      </c>
      <c r="D44" s="30">
        <f t="shared" si="1"/>
        <v>0</v>
      </c>
      <c r="E44" s="114">
        <f>Лист1!E44+Лист1!H44+Лист2!E44+Лист2!H44+Лист3!E44+Лист3!H44+Лист4!E44+Лист4!H44+Лист5!E44+Лист5!H44+Лист6!E44+Лист6!H44+Лист7!E44+Лист7!H44+Лист8!E44+Лист8!H44+Лист9!E44+Лист9!H44+Лист10!E44+Лист10!H44+Лист11!E44+Лист11!H44+Лист13!E44+Лист13!H44+Лист14!E44+Лист14!H44</f>
        <v>0</v>
      </c>
      <c r="F44" s="32">
        <f>Лист1!F44+Лист1!I44+Лист2!F44+Лист2!I44+Лист3!F44+Лист3!I44+Лист4!F44+Лист4!I44+Лист5!F44+Лист5!I44+Лист6!F44+Лист6!I44+Лист7!F44+Лист7!I44+Лист8!F44+Лист8!I44+Лист9!F44+Лист9!I44+Лист10!F44+Лист10!I44+Лист11!F44+Лист11!I44+Лист13!F44+Лист13!I44+Лист14!F44+Лист14!I44</f>
        <v>0</v>
      </c>
      <c r="G44" s="29"/>
      <c r="H44" s="31"/>
      <c r="I44" s="32"/>
      <c r="J44" s="29"/>
      <c r="K44" s="100"/>
      <c r="L44" s="21"/>
      <c r="M44" s="21"/>
      <c r="N44" s="21"/>
    </row>
    <row r="45" spans="1:14" ht="12.75">
      <c r="A45" s="98">
        <v>28</v>
      </c>
      <c r="B45" s="29" t="s">
        <v>50</v>
      </c>
      <c r="C45" s="35">
        <f t="shared" si="0"/>
        <v>1</v>
      </c>
      <c r="D45" s="30">
        <f t="shared" si="1"/>
        <v>62.91</v>
      </c>
      <c r="E45" s="114">
        <f>Лист1!E45+Лист1!H45+Лист2!E45+Лист2!H45+Лист3!E45+Лист3!H45+Лист4!E45+Лист4!H45+Лист5!E45+Лист5!H45+Лист6!E45+Лист6!H45+Лист7!E45+Лист7!H45+Лист8!E45+Лист8!H45+Лист9!E45+Лист9!H45+Лист10!E45+Лист10!H45+Лист11!E45+Лист11!H45+Лист13!E45+Лист13!H45+Лист14!E45+Лист14!H45</f>
        <v>1</v>
      </c>
      <c r="F45" s="32">
        <f>Лист1!F45+Лист1!I45+Лист2!F45+Лист2!I45+Лист3!F45+Лист3!I45+Лист4!F45+Лист4!I45+Лист5!F45+Лист5!I45+Лист6!F45+Лист6!I45+Лист7!F45+Лист7!I45+Лист8!F45+Лист8!I45+Лист9!F45+Лист9!I45+Лист10!F45+Лист10!I45+Лист11!F45+Лист11!I45+Лист13!F45+Лист13!I45+Лист14!F45+Лист14!I45</f>
        <v>62.91</v>
      </c>
      <c r="G45" s="29"/>
      <c r="H45" s="31"/>
      <c r="I45" s="32"/>
      <c r="J45" s="31"/>
      <c r="K45" s="100"/>
      <c r="L45" s="21"/>
      <c r="M45" s="21"/>
      <c r="N45" s="21"/>
    </row>
    <row r="46" spans="1:14" ht="13.5" thickBot="1">
      <c r="A46" s="126">
        <v>29</v>
      </c>
      <c r="B46" s="127" t="s">
        <v>51</v>
      </c>
      <c r="C46" s="128">
        <f t="shared" si="0"/>
        <v>0</v>
      </c>
      <c r="D46" s="129">
        <f t="shared" si="1"/>
        <v>0</v>
      </c>
      <c r="E46" s="135">
        <f>Лист1!E46+Лист1!H46+Лист2!E46+Лист2!H46+Лист3!E46+Лист3!H46+Лист4!E46+Лист4!H46+Лист5!E46+Лист5!H46+Лист6!E46+Лист6!H46+Лист7!E46+Лист7!H46+Лист8!E46+Лист8!H46+Лист9!E46+Лист9!H46+Лист10!E46+Лист10!H46+Лист11!E46+Лист11!H46+Лист13!E46+Лист13!H46+Лист14!E46+Лист14!H46</f>
        <v>0</v>
      </c>
      <c r="F46" s="131">
        <f>Лист1!F46+Лист1!I46+Лист2!F46+Лист2!I46+Лист3!F46+Лист3!I46+Лист4!F46+Лист4!I46+Лист5!F46+Лист5!I46+Лист6!F46+Лист6!I46+Лист7!F46+Лист7!I46+Лист8!F46+Лист8!I46+Лист9!F46+Лист9!I46+Лист10!F46+Лист10!I46+Лист11!F46+Лист11!I46+Лист13!F46+Лист13!I46+Лист14!F46+Лист14!I46</f>
        <v>0</v>
      </c>
      <c r="G46" s="127"/>
      <c r="H46" s="130"/>
      <c r="I46" s="131"/>
      <c r="J46" s="127"/>
      <c r="K46" s="132"/>
      <c r="L46" s="21"/>
      <c r="M46" s="21"/>
      <c r="N46" s="21"/>
    </row>
    <row r="47" spans="1:11" s="37" customFormat="1" ht="13.5" customHeight="1" thickBot="1">
      <c r="A47" s="44"/>
      <c r="B47" s="45" t="s">
        <v>52</v>
      </c>
      <c r="C47" s="175">
        <f t="shared" si="0"/>
        <v>4</v>
      </c>
      <c r="D47" s="119">
        <f t="shared" si="1"/>
        <v>232.04999999999998</v>
      </c>
      <c r="E47" s="137">
        <f>Лист1!E47+Лист1!H47+Лист2!E47+Лист2!H47+Лист3!E47+Лист3!H47+Лист4!E47+Лист4!H47+Лист5!E47+Лист5!H47+Лист6!E47+Лист6!H47+Лист7!E47+Лист7!H47+Лист8!E47+Лист8!H47+Лист9!E47+Лист9!H47+Лист10!E47+Лист10!H47+Лист11!E47+Лист11!H47+Лист13!E47+Лист13!H47+Лист14!E47+Лист14!H47</f>
        <v>4</v>
      </c>
      <c r="F47" s="134">
        <f>Лист1!F47+Лист1!I47+Лист2!F47+Лист2!I47+Лист3!F47+Лист3!I47+Лист4!F47+Лист4!I47+Лист5!F47+Лист5!I47+Лист6!F47+Лист6!I47+Лист7!F47+Лист7!I47+Лист8!F47+Лист8!I47+Лист9!F47+Лист9!I47+Лист10!F47+Лист10!I47+Лист11!F47+Лист11!I47+Лист13!F47+Лист13!I47+Лист14!F47+Лист14!I47</f>
        <v>232.04999999999998</v>
      </c>
      <c r="G47" s="120">
        <v>0</v>
      </c>
      <c r="H47" s="120"/>
      <c r="I47" s="118"/>
      <c r="J47" s="117"/>
      <c r="K47" s="48"/>
    </row>
    <row r="48" spans="1:11" s="37" customFormat="1" ht="13.5" customHeight="1" thickBot="1">
      <c r="A48" s="39"/>
      <c r="B48" s="40" t="s">
        <v>53</v>
      </c>
      <c r="C48" s="176">
        <f t="shared" si="0"/>
        <v>8</v>
      </c>
      <c r="D48" s="123">
        <f t="shared" si="1"/>
        <v>769.2199999999999</v>
      </c>
      <c r="E48" s="136">
        <f>Лист1!E48+Лист1!H48+Лист2!E48+Лист2!H48+Лист3!E48+Лист3!H48+Лист4!E48+Лист4!H48+Лист5!E48+Лист5!H48+Лист6!E48+Лист6!H48+Лист7!E48+Лист7!H48+Лист8!E48+Лист8!H48+Лист9!E48+Лист9!H48+Лист10!E48+Лист10!H48+Лист11!E48+Лист11!H48+Лист13!E48+Лист13!H48+Лист14!E48+Лист14!H48</f>
        <v>8</v>
      </c>
      <c r="F48" s="133">
        <f>Лист1!F48+Лист1!I48+Лист2!F48+Лист2!I48+Лист3!F48+Лист3!I48+Лист4!F48+Лист4!I48+Лист5!F48+Лист5!I48+Лист6!F48+Лист6!I48+Лист7!F48+Лист7!I48+Лист8!F48+Лист8!I48+Лист9!F48+Лист9!I48+Лист10!F48+Лист10!I48+Лист11!F48+Лист11!I48+Лист13!F48+Лист13!I48+Лист14!F48+Лист14!I48</f>
        <v>769.2199999999999</v>
      </c>
      <c r="G48" s="124">
        <v>0</v>
      </c>
      <c r="H48" s="124"/>
      <c r="I48" s="125"/>
      <c r="J48" s="122"/>
      <c r="K48" s="43"/>
    </row>
    <row r="49" spans="1:11" s="2" customFormat="1" ht="13.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5"/>
    </row>
    <row r="50" spans="1:11" s="2" customFormat="1" ht="13.5" customHeight="1">
      <c r="A50" s="101"/>
      <c r="B50" s="147" t="s">
        <v>55</v>
      </c>
      <c r="C50" s="148"/>
      <c r="D50" s="148"/>
      <c r="E50" s="148" t="s">
        <v>20</v>
      </c>
      <c r="F50" s="148"/>
      <c r="G50" s="148"/>
      <c r="H50" s="148" t="s">
        <v>20</v>
      </c>
      <c r="I50" s="148"/>
      <c r="J50" s="148"/>
      <c r="K50" s="173"/>
    </row>
    <row r="51" spans="1:14" ht="12.75">
      <c r="A51" s="98">
        <v>30</v>
      </c>
      <c r="B51" s="29" t="s">
        <v>56</v>
      </c>
      <c r="C51" s="35">
        <f>E51+H51</f>
        <v>0</v>
      </c>
      <c r="D51" s="30">
        <f>F51+I51</f>
        <v>0</v>
      </c>
      <c r="E51" s="31">
        <v>0</v>
      </c>
      <c r="F51" s="32">
        <f>Лист1!F51+Лист1!I51+Лист2!F50+Лист2!I50+Лист3!F50+Лист3!I50+Лист4!F50+Лист4!I50+Лист5!F50+Лист5!I50+Лист6!F50+Лист6!I50+Лист7!F50+Лист7!I50+Лист8!F50+Лист8!I50+Лист9!F50+Лист9!I50+Лист10!F50+Лист10!I50+Лист11!F50+Лист11!I50+Лист13!F50+Лист13!I50+Лист14!F50+Лист14!I50</f>
        <v>0</v>
      </c>
      <c r="G51" s="29"/>
      <c r="H51" s="31"/>
      <c r="I51" s="32"/>
      <c r="J51" s="29"/>
      <c r="K51" s="100"/>
      <c r="L51" s="21"/>
      <c r="M51" s="21"/>
      <c r="N51" s="21"/>
    </row>
    <row r="52" spans="1:11" s="2" customFormat="1" ht="13.5" customHeight="1">
      <c r="A52" s="52"/>
      <c r="B52" s="147" t="s">
        <v>27</v>
      </c>
      <c r="C52" s="148" t="s">
        <v>20</v>
      </c>
      <c r="D52" s="148"/>
      <c r="E52" s="148" t="s">
        <v>20</v>
      </c>
      <c r="F52" s="148" t="s">
        <v>20</v>
      </c>
      <c r="G52" s="148" t="s">
        <v>20</v>
      </c>
      <c r="H52" s="148"/>
      <c r="I52" s="148"/>
      <c r="J52" s="148"/>
      <c r="K52" s="173"/>
    </row>
    <row r="53" spans="1:14" ht="12.75">
      <c r="A53" s="98">
        <v>31</v>
      </c>
      <c r="B53" s="29" t="s">
        <v>57</v>
      </c>
      <c r="C53" s="35">
        <f aca="true" t="shared" si="2" ref="C53:C71">E53+H53</f>
        <v>0</v>
      </c>
      <c r="D53" s="30">
        <f>F53+I53</f>
        <v>0</v>
      </c>
      <c r="E53" s="135">
        <f>Лист1!E53+Лист1!H53+Лист2!E53+Лист2!H53+Лист3!E53+Лист3!H53+Лист4!E53+Лист4!H53+Лист5!E53+Лист5!H53+Лист6!E53+Лист6!H53+Лист7!E53+Лист7!H53+Лист8!E53+Лист8!H53+Лист9!E53+Лист9!H53+Лист10!E53+Лист10!H53+Лист11!E53+Лист11!H53+Лист13!E53+Лист13!H53+Лист14!E53+Лист14!H53</f>
        <v>0</v>
      </c>
      <c r="F53" s="131">
        <f>Лист1!F53+Лист1!I53+Лист2!F53+Лист2!I53+Лист3!F53+Лист3!I53+Лист4!F53+Лист4!I53+Лист5!F53+Лист5!I53+Лист6!F53+Лист6!I53+Лист7!F53+Лист7!I53+Лист8!F53+Лист8!I53+Лист9!F53+Лист9!I53+Лист10!F53+Лист10!I53+Лист11!F53+Лист11!I53+Лист13!F53+Лист13!I53+Лист14!F53+Лист14!I53</f>
        <v>0</v>
      </c>
      <c r="G53" s="29"/>
      <c r="H53" s="31"/>
      <c r="I53" s="32"/>
      <c r="J53" s="29"/>
      <c r="K53" s="100"/>
      <c r="L53" s="21"/>
      <c r="M53" s="21"/>
      <c r="N53" s="21"/>
    </row>
    <row r="54" spans="1:14" ht="12.75">
      <c r="A54" s="98">
        <v>32</v>
      </c>
      <c r="B54" s="29" t="s">
        <v>58</v>
      </c>
      <c r="C54" s="35">
        <f t="shared" si="2"/>
        <v>0</v>
      </c>
      <c r="D54" s="30">
        <f aca="true" t="shared" si="3" ref="D54:D71">F54+I54</f>
        <v>0</v>
      </c>
      <c r="E54" s="135">
        <f>Лист1!E54+Лист1!H54+Лист2!E54+Лист2!H54+Лист3!E54+Лист3!H54+Лист4!E54+Лист4!H54+Лист5!E54+Лист5!H54+Лист6!E54+Лист6!H54+Лист7!E54+Лист7!H54+Лист8!E54+Лист8!H54+Лист9!E54+Лист9!H54+Лист10!E54+Лист10!H54+Лист11!E54+Лист11!H54+Лист13!E54+Лист13!H54+Лист14!E54+Лист14!H54</f>
        <v>0</v>
      </c>
      <c r="F54" s="131">
        <f>Лист1!F54+Лист1!I54+Лист2!F54+Лист2!I54+Лист3!F54+Лист3!I54+Лист4!F54+Лист4!I54+Лист5!F54+Лист5!I54+Лист6!F54+Лист6!I54+Лист7!F54+Лист7!I54+Лист8!F54+Лист8!I54+Лист9!F54+Лист9!I54+Лист10!F54+Лист10!I54+Лист11!F54+Лист11!I54+Лист13!F54+Лист13!I54+Лист14!F54+Лист14!I54</f>
        <v>0</v>
      </c>
      <c r="G54" s="29"/>
      <c r="H54" s="31"/>
      <c r="I54" s="32"/>
      <c r="J54" s="29"/>
      <c r="K54" s="100"/>
      <c r="L54" s="21"/>
      <c r="M54" s="21"/>
      <c r="N54" s="21"/>
    </row>
    <row r="55" spans="1:14" ht="12.75">
      <c r="A55" s="98">
        <v>33</v>
      </c>
      <c r="B55" s="29" t="s">
        <v>59</v>
      </c>
      <c r="C55" s="35">
        <f t="shared" si="2"/>
        <v>0</v>
      </c>
      <c r="D55" s="30">
        <f t="shared" si="3"/>
        <v>0</v>
      </c>
      <c r="E55" s="135">
        <f>Лист1!E55+Лист1!H55+Лист2!E55+Лист2!H55+Лист3!E55+Лист3!H55+Лист4!E55+Лист4!H55+Лист5!E55+Лист5!H55+Лист6!E55+Лист6!H55+Лист7!E55+Лист7!H55+Лист8!E55+Лист8!H55+Лист9!E55+Лист9!H55+Лист10!E55+Лист10!H55+Лист11!E55+Лист11!H55+Лист13!E55+Лист13!H55+Лист14!E55+Лист14!H55</f>
        <v>0</v>
      </c>
      <c r="F55" s="131">
        <f>Лист1!F55+Лист1!I55+Лист2!F55+Лист2!I55+Лист3!F55+Лист3!I55+Лист4!F55+Лист4!I55+Лист5!F55+Лист5!I55+Лист6!F55+Лист6!I55+Лист7!F55+Лист7!I55+Лист8!F55+Лист8!I55+Лист9!F55+Лист9!I55+Лист10!F55+Лист10!I55+Лист11!F55+Лист11!I55+Лист13!F55+Лист13!I55+Лист14!F55+Лист14!I55</f>
        <v>0</v>
      </c>
      <c r="G55" s="29"/>
      <c r="H55" s="31"/>
      <c r="I55" s="32"/>
      <c r="J55" s="29"/>
      <c r="K55" s="100"/>
      <c r="L55" s="21"/>
      <c r="M55" s="21"/>
      <c r="N55" s="21"/>
    </row>
    <row r="56" spans="1:14" ht="12.75">
      <c r="A56" s="98">
        <v>34</v>
      </c>
      <c r="B56" s="29" t="s">
        <v>60</v>
      </c>
      <c r="C56" s="35">
        <f t="shared" si="2"/>
        <v>0</v>
      </c>
      <c r="D56" s="30">
        <f t="shared" si="3"/>
        <v>0</v>
      </c>
      <c r="E56" s="135">
        <f>Лист1!E56+Лист1!H56+Лист2!E56+Лист2!H56+Лист3!E56+Лист3!H56+Лист4!E56+Лист4!H56+Лист5!E56+Лист5!H56+Лист6!E56+Лист6!H56+Лист7!E56+Лист7!H56+Лист8!E56+Лист8!H56+Лист9!E56+Лист9!H56+Лист10!E56+Лист10!H56+Лист11!E56+Лист11!H56+Лист13!E56+Лист13!H56+Лист14!E56+Лист14!H56</f>
        <v>0</v>
      </c>
      <c r="F56" s="131">
        <f>Лист1!F56+Лист1!I56+Лист2!F56+Лист2!I56+Лист3!F56+Лист3!I56+Лист4!F56+Лист4!I56+Лист5!F56+Лист5!I56+Лист6!F56+Лист6!I56+Лист7!F56+Лист7!I56+Лист8!F56+Лист8!I56+Лист9!F56+Лист9!I56+Лист10!F56+Лист10!I56+Лист11!F56+Лист11!I56+Лист13!F56+Лист13!I56+Лист14!F56+Лист14!I56</f>
        <v>0</v>
      </c>
      <c r="G56" s="29"/>
      <c r="H56" s="31"/>
      <c r="I56" s="32"/>
      <c r="J56" s="29"/>
      <c r="K56" s="100"/>
      <c r="L56" s="21"/>
      <c r="M56" s="21"/>
      <c r="N56" s="21"/>
    </row>
    <row r="57" spans="1:14" ht="12.75">
      <c r="A57" s="98">
        <v>35</v>
      </c>
      <c r="B57" s="29" t="s">
        <v>61</v>
      </c>
      <c r="C57" s="35">
        <f t="shared" si="2"/>
        <v>0</v>
      </c>
      <c r="D57" s="30">
        <f t="shared" si="3"/>
        <v>0</v>
      </c>
      <c r="E57" s="135">
        <f>Лист1!E57+Лист1!H57+Лист2!E57+Лист2!H57+Лист3!E57+Лист3!H57+Лист4!E57+Лист4!H57+Лист5!E57+Лист5!H57+Лист6!E57+Лист6!H57+Лист7!E57+Лист7!H57+Лист8!E57+Лист8!H57+Лист9!E57+Лист9!H57+Лист10!E57+Лист10!H57+Лист11!E57+Лист11!H57+Лист13!E57+Лист13!H57+Лист14!E57+Лист14!H57</f>
        <v>0</v>
      </c>
      <c r="F57" s="131">
        <f>Лист1!F57+Лист1!I57+Лист2!F57+Лист2!I57+Лист3!F57+Лист3!I57+Лист4!F57+Лист4!I57+Лист5!F57+Лист5!I57+Лист6!F57+Лист6!I57+Лист7!F57+Лист7!I57+Лист8!F57+Лист8!I57+Лист9!F57+Лист9!I57+Лист10!F57+Лист10!I57+Лист11!F57+Лист11!I57+Лист13!F57+Лист13!I57+Лист14!F57+Лист14!I57</f>
        <v>0</v>
      </c>
      <c r="G57" s="29"/>
      <c r="H57" s="31"/>
      <c r="I57" s="32"/>
      <c r="J57" s="29"/>
      <c r="K57" s="100"/>
      <c r="L57" s="21"/>
      <c r="M57" s="21"/>
      <c r="N57" s="21"/>
    </row>
    <row r="58" spans="1:14" ht="12.75">
      <c r="A58" s="98">
        <v>36</v>
      </c>
      <c r="B58" s="29" t="s">
        <v>62</v>
      </c>
      <c r="C58" s="35">
        <f t="shared" si="2"/>
        <v>0</v>
      </c>
      <c r="D58" s="30">
        <f t="shared" si="3"/>
        <v>0</v>
      </c>
      <c r="E58" s="135">
        <f>Лист1!E58+Лист1!H58+Лист2!E58+Лист2!H58+Лист3!E58+Лист3!H58+Лист4!E58+Лист4!H58+Лист5!E58+Лист5!H58+Лист6!E58+Лист6!H58+Лист7!E58+Лист7!H58+Лист8!E58+Лист8!H58+Лист9!E58+Лист9!H58+Лист10!E58+Лист10!H58+Лист11!E58+Лист11!H58+Лист13!E58+Лист13!H58+Лист14!E58+Лист14!H58</f>
        <v>0</v>
      </c>
      <c r="F58" s="131">
        <f>Лист1!F58+Лист1!I58+Лист2!F58+Лист2!I58+Лист3!F58+Лист3!I58+Лист4!F58+Лист4!I58+Лист5!F58+Лист5!I58+Лист6!F58+Лист6!I58+Лист7!F58+Лист7!I58+Лист8!F58+Лист8!I58+Лист9!F58+Лист9!I58+Лист10!F58+Лист10!I58+Лист11!F58+Лист11!I58+Лист13!F58+Лист13!I58+Лист14!F58+Лист14!I58</f>
        <v>0</v>
      </c>
      <c r="G58" s="29"/>
      <c r="H58" s="31"/>
      <c r="I58" s="32"/>
      <c r="J58" s="29"/>
      <c r="K58" s="100"/>
      <c r="L58" s="21"/>
      <c r="M58" s="21"/>
      <c r="N58" s="21"/>
    </row>
    <row r="59" spans="1:14" ht="12.75">
      <c r="A59" s="98">
        <v>37</v>
      </c>
      <c r="B59" s="29" t="s">
        <v>63</v>
      </c>
      <c r="C59" s="35">
        <f t="shared" si="2"/>
        <v>0</v>
      </c>
      <c r="D59" s="30">
        <f t="shared" si="3"/>
        <v>0</v>
      </c>
      <c r="E59" s="135">
        <f>Лист1!E59+Лист1!H59+Лист2!E59+Лист2!H59+Лист3!E59+Лист3!H59+Лист4!E59+Лист4!H59+Лист5!E59+Лист5!H59+Лист6!E59+Лист6!H59+Лист7!E59+Лист7!H59+Лист8!E59+Лист8!H59+Лист9!E59+Лист9!H59+Лист10!E59+Лист10!H59+Лист11!E59+Лист11!H59+Лист13!E59+Лист13!H59+Лист14!E59+Лист14!H59</f>
        <v>0</v>
      </c>
      <c r="F59" s="131">
        <f>Лист1!F59+Лист1!I59+Лист2!F59+Лист2!I59+Лист3!F59+Лист3!I59+Лист4!F59+Лист4!I59+Лист5!F59+Лист5!I59+Лист6!F59+Лист6!I59+Лист7!F59+Лист7!I59+Лист8!F59+Лист8!I59+Лист9!F59+Лист9!I59+Лист10!F59+Лист10!I59+Лист11!F59+Лист11!I59+Лист13!F59+Лист13!I59+Лист14!F59+Лист14!I59</f>
        <v>0</v>
      </c>
      <c r="G59" s="29"/>
      <c r="H59" s="31"/>
      <c r="I59" s="32"/>
      <c r="J59" s="29"/>
      <c r="K59" s="100"/>
      <c r="L59" s="21"/>
      <c r="M59" s="21"/>
      <c r="N59" s="21"/>
    </row>
    <row r="60" spans="1:14" ht="12.75">
      <c r="A60" s="98">
        <v>38</v>
      </c>
      <c r="B60" s="29" t="s">
        <v>64</v>
      </c>
      <c r="C60" s="35">
        <f t="shared" si="2"/>
        <v>5</v>
      </c>
      <c r="D60" s="30">
        <f t="shared" si="3"/>
        <v>590.15</v>
      </c>
      <c r="E60" s="135">
        <f>Лист1!E60+Лист1!H60+Лист2!E60+Лист2!H60+Лист3!E60+Лист3!H60+Лист4!E60+Лист4!H60+Лист5!E60+Лист5!H60+Лист6!E60+Лист6!H60+Лист7!E60+Лист7!H60+Лист8!E60+Лист8!H60+Лист9!E60+Лист9!H60+Лист10!E60+Лист10!H60+Лист11!E60+Лист11!H60+Лист13!E60+Лист13!H60+Лист14!E60+Лист14!H60</f>
        <v>5</v>
      </c>
      <c r="F60" s="131">
        <f>Лист1!F60+Лист2!F60+Лист2!I60+Лист3!F60+Лист3!I60+Лист4!F60</f>
        <v>590.15</v>
      </c>
      <c r="G60" s="29"/>
      <c r="H60" s="31"/>
      <c r="I60" s="32"/>
      <c r="J60" s="29"/>
      <c r="K60" s="100"/>
      <c r="L60" s="21"/>
      <c r="M60" s="21"/>
      <c r="N60" s="21"/>
    </row>
    <row r="61" spans="1:14" s="88" customFormat="1" ht="13.5" customHeight="1">
      <c r="A61" s="102"/>
      <c r="B61" s="91" t="s">
        <v>65</v>
      </c>
      <c r="C61" s="92">
        <f t="shared" si="2"/>
        <v>5</v>
      </c>
      <c r="D61" s="93">
        <f t="shared" si="3"/>
        <v>590.15</v>
      </c>
      <c r="E61" s="138">
        <f>Лист1!E61+Лист1!H61+Лист2!E61+Лист2!H61+Лист3!E61+Лист3!H61+Лист4!E61+Лист4!H61+Лист5!E61+Лист5!H61+Лист6!E61+Лист6!H61+Лист7!E61+Лист7!H61+Лист8!E61+Лист8!H61+Лист9!E61+Лист9!H61+Лист10!E61+Лист10!H61+Лист11!E61+Лист11!H61+Лист13!E61+Лист13!H61+Лист14!E61+Лист14!H61</f>
        <v>5</v>
      </c>
      <c r="F61" s="139">
        <f>Лист1!F61+Лист1!I61+Лист2!F61+Лист2!I61+Лист3!F61+Лист3!I61+Лист4!F61+Лист4!I61+Лист5!F61+Лист5!I61+Лист6!F61+Лист6!I61+Лист7!F61+Лист7!I61+Лист8!F61+Лист8!I61+Лист9!F61+Лист9!I61+Лист10!F61+Лист10!I61+Лист11!F61+Лист11!I61+Лист13!F61+Лист13!I61+Лист14!F61+Лист14!I61</f>
        <v>590.15</v>
      </c>
      <c r="G61" s="94">
        <v>0</v>
      </c>
      <c r="H61" s="94"/>
      <c r="I61" s="95"/>
      <c r="J61" s="91"/>
      <c r="K61" s="103"/>
      <c r="L61" s="87"/>
      <c r="M61" s="87"/>
      <c r="N61" s="87"/>
    </row>
    <row r="62" spans="1:14" s="88" customFormat="1" ht="13.5" customHeight="1">
      <c r="A62" s="102"/>
      <c r="B62" s="91" t="s">
        <v>66</v>
      </c>
      <c r="C62" s="92">
        <f t="shared" si="2"/>
        <v>13</v>
      </c>
      <c r="D62" s="93">
        <f t="shared" si="3"/>
        <v>1359.37</v>
      </c>
      <c r="E62" s="138">
        <f>Лист1!E62+Лист1!H62+Лист2!E62+Лист2!H62+Лист3!E62+Лист3!H62+Лист4!E62+Лист4!H62+Лист5!E62+Лист5!H62+Лист6!E62+Лист6!H62+Лист7!E62+Лист7!H62+Лист8!E62+Лист8!H62+Лист9!E62+Лист9!H62+Лист10!E62+Лист10!H62+Лист11!E62+Лист11!H62+Лист13!E62+Лист13!H62+Лист14!E62+Лист14!H62</f>
        <v>13</v>
      </c>
      <c r="F62" s="139">
        <f>Лист1!F62+Лист1!I62+Лист2!F62+Лист2!I62+Лист3!F62+Лист3!I62+Лист4!F62+Лист4!I62+Лист5!F62+Лист5!I62+Лист6!F62+Лист6!I62+Лист7!F62+Лист7!I62+Лист8!F62+Лист8!I62+Лист9!F62+Лист9!I62+Лист10!F62+Лист10!I62+Лист11!F62+Лист11!I62+Лист13!F62+Лист13!I62+Лист14!F62+Лист14!I62</f>
        <v>1359.37</v>
      </c>
      <c r="G62" s="94">
        <v>0</v>
      </c>
      <c r="H62" s="94"/>
      <c r="I62" s="95"/>
      <c r="J62" s="91"/>
      <c r="K62" s="103"/>
      <c r="L62" s="87"/>
      <c r="M62" s="87"/>
      <c r="N62" s="87"/>
    </row>
    <row r="63" spans="1:14" s="88" customFormat="1" ht="13.5" customHeight="1">
      <c r="A63" s="102"/>
      <c r="B63" s="91" t="s">
        <v>67</v>
      </c>
      <c r="C63" s="174">
        <f>C21+C51</f>
        <v>4</v>
      </c>
      <c r="D63" s="93">
        <f t="shared" si="3"/>
        <v>537.17</v>
      </c>
      <c r="E63" s="174">
        <f>E21+E51</f>
        <v>4</v>
      </c>
      <c r="F63" s="139">
        <f>F21+F51</f>
        <v>537.17</v>
      </c>
      <c r="G63" s="94">
        <v>0</v>
      </c>
      <c r="H63" s="94"/>
      <c r="I63" s="95"/>
      <c r="J63" s="91"/>
      <c r="K63" s="103"/>
      <c r="L63" s="87"/>
      <c r="M63" s="87"/>
      <c r="N63" s="87"/>
    </row>
    <row r="64" spans="1:14" s="88" customFormat="1" ht="13.5" customHeight="1">
      <c r="A64" s="102"/>
      <c r="B64" s="91" t="s">
        <v>68</v>
      </c>
      <c r="C64" s="92">
        <f>C47+C53</f>
        <v>4</v>
      </c>
      <c r="D64" s="93">
        <f t="shared" si="3"/>
        <v>232.04999999999998</v>
      </c>
      <c r="E64" s="138">
        <f>E47+E53</f>
        <v>4</v>
      </c>
      <c r="F64" s="139">
        <f>F47+F53</f>
        <v>232.04999999999998</v>
      </c>
      <c r="G64" s="94">
        <v>0</v>
      </c>
      <c r="H64" s="94"/>
      <c r="I64" s="95"/>
      <c r="J64" s="91"/>
      <c r="K64" s="103"/>
      <c r="L64" s="87"/>
      <c r="M64" s="87"/>
      <c r="N64" s="87"/>
    </row>
    <row r="65" spans="1:14" s="88" customFormat="1" ht="13.5" customHeight="1">
      <c r="A65" s="102"/>
      <c r="B65" s="91" t="s">
        <v>69</v>
      </c>
      <c r="C65" s="92">
        <f t="shared" si="2"/>
        <v>13</v>
      </c>
      <c r="D65" s="93">
        <f t="shared" si="3"/>
        <v>1359.37</v>
      </c>
      <c r="E65" s="138">
        <f>Лист1!E65+Лист1!H65+Лист2!E65+Лист2!H65+Лист3!E65+Лист3!H65+Лист4!E65+Лист4!H65+Лист5!E65+Лист5!H65+Лист6!E65+Лист6!H65+Лист7!E65+Лист7!H65+Лист8!E65+Лист8!H65+Лист9!E65+Лист9!H65+Лист10!E65+Лист10!H65+Лист11!E65+Лист11!H65+Лист13!E65+Лист13!H65+Лист14!E65+Лист14!H65</f>
        <v>13</v>
      </c>
      <c r="F65" s="139">
        <f>Лист1!F65+Лист1!I65+Лист2!F65+Лист2!I65+Лист3!F65+Лист3!I65+Лист4!F65+Лист4!I65+Лист5!F65+Лист5!I65+Лист6!F65+Лист6!I65+Лист7!F65+Лист7!I65+Лист8!F65+Лист8!I65+Лист9!F65+Лист9!I65+Лист10!F65+Лист10!I65+Лист11!F65+Лист11!I65+Лист13!F65+Лист13!I65+Лист14!F65+Лист14!I65</f>
        <v>1359.37</v>
      </c>
      <c r="G65" s="94">
        <v>0</v>
      </c>
      <c r="H65" s="94"/>
      <c r="I65" s="95"/>
      <c r="J65" s="91"/>
      <c r="K65" s="103"/>
      <c r="L65" s="87"/>
      <c r="M65" s="87"/>
      <c r="N65" s="87"/>
    </row>
    <row r="66" spans="1:14" ht="12.75">
      <c r="A66" s="98">
        <v>39</v>
      </c>
      <c r="B66" s="29" t="s">
        <v>70</v>
      </c>
      <c r="C66" s="35">
        <f t="shared" si="2"/>
        <v>0</v>
      </c>
      <c r="D66" s="30">
        <f t="shared" si="3"/>
        <v>0</v>
      </c>
      <c r="E66" s="31">
        <f>Лист1!E66+Лист1!H66+Лист2!E66+Лист2!H66+Лист3!E66+Лист3!H66+Лист4!E66+Лист4!H66+Лист5!E66+Лист5!H66+Лист6!E66+Лист6!H66+Лист7!E66+Лист7!H66+Лист8!E66+Лист8!H66+Лист9!E66+Лист9!H66+Лист10!E66+Лист10!H66+Лист11!E66+Лист11!H66+Лист13!E66+Лист13!H66+Лист14!E66+Лист14!H66</f>
        <v>0</v>
      </c>
      <c r="F66" s="32">
        <f>Лист1!F66+Лист1!I66+Лист2!F66+Лист2!I66+Лист3!F66+Лист3!I66+Лист4!F66+Лист4!I66+Лист5!F66+Лист5!I66+Лист6!F66+Лист6!I66+Лист7!F66+Лист7!I66+Лист8!F66+Лист8!I66+Лист9!F66+Лист9!I66+Лист10!F66+Лист10!I66+Лист11!F66+Лист11!I66+Лист13!F66+Лист13!I66+Лист14!F66+Лист14!I66</f>
        <v>0</v>
      </c>
      <c r="G66" s="29"/>
      <c r="H66" s="31"/>
      <c r="I66" s="32"/>
      <c r="J66" s="29"/>
      <c r="K66" s="100"/>
      <c r="L66" s="21"/>
      <c r="M66" s="21"/>
      <c r="N66" s="21"/>
    </row>
    <row r="67" spans="1:14" ht="12.75">
      <c r="A67" s="98">
        <v>40</v>
      </c>
      <c r="B67" s="29" t="s">
        <v>71</v>
      </c>
      <c r="C67" s="35">
        <f t="shared" si="2"/>
        <v>0</v>
      </c>
      <c r="D67" s="30">
        <f t="shared" si="3"/>
        <v>0</v>
      </c>
      <c r="E67" s="31">
        <f>Лист1!E67+Лист1!H67+Лист2!E67+Лист2!H67+Лист3!E67+Лист3!H67+Лист4!E67+Лист4!H67+Лист5!E67+Лист5!H67+Лист6!E67+Лист6!H67+Лист7!E67+Лист7!H67+Лист8!E67+Лист8!H67+Лист9!E67+Лист9!H67+Лист10!E67+Лист10!H67+Лист11!E67+Лист11!H67+Лист13!E67+Лист13!H67+Лист14!E67+Лист14!H67</f>
        <v>0</v>
      </c>
      <c r="F67" s="32">
        <f>Лист1!F67+Лист1!I67+Лист2!F67+Лист2!I67+Лист3!F67+Лист3!I67+Лист4!F67+Лист4!I67+Лист5!F67+Лист5!I67+Лист6!F67+Лист6!I67+Лист7!F67+Лист7!I67+Лист8!F67+Лист8!I67+Лист9!F67+Лист9!I67+Лист10!F67+Лист10!I67+Лист11!F67+Лист11!I67+Лист13!F67+Лист13!I67+Лист14!F67+Лист14!I67</f>
        <v>0</v>
      </c>
      <c r="G67" s="29"/>
      <c r="H67" s="31"/>
      <c r="I67" s="32"/>
      <c r="J67" s="29"/>
      <c r="K67" s="100"/>
      <c r="L67" s="21"/>
      <c r="M67" s="21"/>
      <c r="N67" s="21"/>
    </row>
    <row r="68" spans="1:14" ht="12.75">
      <c r="A68" s="98">
        <v>41</v>
      </c>
      <c r="B68" s="29" t="s">
        <v>72</v>
      </c>
      <c r="C68" s="35">
        <f t="shared" si="2"/>
        <v>0</v>
      </c>
      <c r="D68" s="30">
        <f t="shared" si="3"/>
        <v>0</v>
      </c>
      <c r="E68" s="31">
        <f>Лист1!E68+Лист1!H68+Лист2!E68+Лист2!H68+Лист3!E68+Лист3!H68+Лист4!E68+Лист4!H68+Лист5!E68+Лист5!H68+Лист6!E68+Лист6!H68+Лист7!E68+Лист7!H68+Лист8!E68+Лист8!H68+Лист9!E68+Лист9!H68+Лист10!E68+Лист10!H68+Лист11!E68+Лист11!H68+Лист13!E68+Лист13!H68+Лист14!E68+Лист14!H68</f>
        <v>0</v>
      </c>
      <c r="F68" s="32">
        <f>Лист1!F68+Лист1!I68+Лист2!F68+Лист2!I68+Лист3!F68+Лист3!I68+Лист4!F68+Лист4!I68+Лист5!F68+Лист5!I68+Лист6!F68+Лист6!I68+Лист7!F68+Лист7!I68+Лист8!F68+Лист8!I68+Лист9!F68+Лист9!I68+Лист10!F68+Лист10!I68+Лист11!F68+Лист11!I68+Лист13!F68+Лист13!I68+Лист14!F68+Лист14!I68</f>
        <v>0</v>
      </c>
      <c r="G68" s="29"/>
      <c r="H68" s="31"/>
      <c r="I68" s="32"/>
      <c r="J68" s="29"/>
      <c r="K68" s="100"/>
      <c r="L68" s="21"/>
      <c r="M68" s="21"/>
      <c r="N68" s="21"/>
    </row>
    <row r="69" spans="1:14" ht="12.75">
      <c r="A69" s="98">
        <v>42</v>
      </c>
      <c r="B69" s="29" t="s">
        <v>73</v>
      </c>
      <c r="C69" s="35">
        <f t="shared" si="2"/>
        <v>0</v>
      </c>
      <c r="D69" s="30">
        <f t="shared" si="3"/>
        <v>0</v>
      </c>
      <c r="E69" s="31">
        <f>Лист1!E69+Лист1!H69+Лист2!E69+Лист2!H69+Лист3!E69+Лист3!H69+Лист4!E69+Лист4!H69+Лист5!E69+Лист5!H69+Лист6!E69+Лист6!H69+Лист7!E69+Лист7!H69+Лист8!E69+Лист8!H69+Лист9!E69+Лист9!H69+Лист10!E69+Лист10!H69+Лист11!E69+Лист11!H69+Лист13!E69+Лист13!H69+Лист14!E69+Лист14!H69</f>
        <v>0</v>
      </c>
      <c r="F69" s="32">
        <f>Лист1!F69+Лист1!I69+Лист2!F69+Лист2!I69+Лист3!F69+Лист3!I69+Лист4!F69+Лист4!I69+Лист5!F69+Лист5!I69+Лист6!F69+Лист6!I69+Лист7!F69+Лист7!I69+Лист8!F69+Лист8!I69+Лист9!F69+Лист9!I69+Лист10!F69+Лист10!I69+Лист11!F69+Лист11!I69+Лист13!F69+Лист13!I69+Лист14!F69+Лист14!I69</f>
        <v>0</v>
      </c>
      <c r="G69" s="29"/>
      <c r="H69" s="31"/>
      <c r="I69" s="32"/>
      <c r="J69" s="29"/>
      <c r="K69" s="100"/>
      <c r="L69" s="21"/>
      <c r="M69" s="21"/>
      <c r="N69" s="21"/>
    </row>
    <row r="70" spans="1:14" ht="12.75">
      <c r="A70" s="98">
        <v>43</v>
      </c>
      <c r="B70" s="29" t="s">
        <v>74</v>
      </c>
      <c r="C70" s="35">
        <f t="shared" si="2"/>
        <v>0</v>
      </c>
      <c r="D70" s="30">
        <f t="shared" si="3"/>
        <v>0</v>
      </c>
      <c r="E70" s="31">
        <f>Лист1!E70+Лист1!H70+Лист2!E70+Лист2!H70+Лист3!E70+Лист3!H70+Лист4!E70+Лист4!H70+Лист5!E70+Лист5!H70+Лист6!E70+Лист6!H70+Лист7!E70+Лист7!H70+Лист8!E70+Лист8!H70+Лист9!E70+Лист9!H70+Лист10!E70+Лист10!H70+Лист11!E70+Лист11!H70+Лист13!E70+Лист13!H70+Лист14!E70+Лист14!H70</f>
        <v>0</v>
      </c>
      <c r="F70" s="32">
        <f>Лист1!F70+Лист1!I70+Лист2!F70+Лист2!I70+Лист3!F70+Лист3!I70+Лист4!F70+Лист4!I70+Лист5!F70+Лист5!I70+Лист6!F70+Лист6!I70+Лист7!F70+Лист7!I70+Лист8!F70+Лист8!I70+Лист9!F70+Лист9!I70+Лист10!F70+Лист10!I70+Лист11!F70+Лист11!I70+Лист13!F70+Лист13!I70+Лист14!F70+Лист14!I70</f>
        <v>0</v>
      </c>
      <c r="G70" s="29"/>
      <c r="H70" s="35"/>
      <c r="I70" s="30"/>
      <c r="J70" s="29"/>
      <c r="K70" s="100"/>
      <c r="L70" s="21"/>
      <c r="M70" s="21"/>
      <c r="N70" s="21"/>
    </row>
    <row r="71" spans="1:14" ht="13.5" thickBot="1">
      <c r="A71" s="104">
        <v>44</v>
      </c>
      <c r="B71" s="105" t="s">
        <v>75</v>
      </c>
      <c r="C71" s="106">
        <f t="shared" si="2"/>
        <v>0</v>
      </c>
      <c r="D71" s="107">
        <f t="shared" si="3"/>
        <v>0</v>
      </c>
      <c r="E71" s="31">
        <f>Лист1!E71+Лист1!H71+Лист2!E71+Лист2!H71+Лист3!E71+Лист3!H71+Лист4!E71+Лист4!H71+Лист5!E71+Лист5!H71+Лист6!E71+Лист6!H71+Лист7!E71+Лист7!H71+Лист8!E71+Лист8!H71+Лист9!E71+Лист9!H71+Лист10!E71+Лист10!H71+Лист11!E71+Лист11!H71+Лист13!E71+Лист13!H71+Лист14!E71+Лист14!H71</f>
        <v>0</v>
      </c>
      <c r="F71" s="32">
        <f>Лист1!F71+Лист1!I71+Лист2!F71+Лист2!I71+Лист3!F71+Лист3!I71+Лист4!F71+Лист4!I71+Лист5!F71+Лист5!I71+Лист6!F71+Лист6!I71+Лист7!F71+Лист7!I71+Лист8!F71+Лист8!I71+Лист9!F71+Лист9!I71+Лист10!F71+Лист10!I71+Лист11!F71+Лист11!I71+Лист13!F71+Лист13!I71+Лист14!F71+Лист14!I71</f>
        <v>0</v>
      </c>
      <c r="G71" s="105"/>
      <c r="H71" s="108"/>
      <c r="I71" s="109"/>
      <c r="J71" s="105"/>
      <c r="K71" s="110"/>
      <c r="L71" s="21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21"/>
      <c r="B73" s="17" t="s">
        <v>83</v>
      </c>
      <c r="C73" s="17"/>
      <c r="D73" s="17"/>
      <c r="E73" s="18"/>
      <c r="F73" s="21"/>
      <c r="G73" s="21"/>
      <c r="H73" s="18"/>
      <c r="I73" s="146" t="s">
        <v>84</v>
      </c>
      <c r="J73" s="146"/>
      <c r="K73" s="21"/>
      <c r="L73" s="21"/>
      <c r="M73" s="21"/>
      <c r="N73" s="21"/>
    </row>
    <row r="74" spans="1:8" s="2" customFormat="1" ht="12" customHeight="1">
      <c r="A74" s="1"/>
      <c r="F74" s="18"/>
      <c r="G74" s="17"/>
      <c r="H74" s="18"/>
    </row>
  </sheetData>
  <sheetProtection/>
  <mergeCells count="3">
    <mergeCell ref="A6:K6"/>
    <mergeCell ref="A7:K7"/>
    <mergeCell ref="B8:K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1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6" sqref="A6:IV6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 t="e">
        <f>F51+I51</f>
        <v>#VALUE!</v>
      </c>
      <c r="D51" s="13"/>
      <c r="E51" s="14" t="s">
        <v>20</v>
      </c>
      <c r="F51" s="68" t="e">
        <f>E8*E51</f>
        <v>#VALUE!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 t="e">
        <f t="shared" si="1"/>
        <v>#VALUE!</v>
      </c>
      <c r="D63" s="81">
        <f>D51+D21</f>
        <v>0</v>
      </c>
      <c r="E63" s="82" t="e">
        <f>E51+E21</f>
        <v>#VALUE!</v>
      </c>
      <c r="F63" s="76" t="e">
        <f>E10*E63</f>
        <v>#VALUE!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 t="e">
        <f t="shared" si="1"/>
        <v>#VALUE!</v>
      </c>
      <c r="D64" s="81">
        <f>D65-D63</f>
        <v>0</v>
      </c>
      <c r="E64" s="82" t="e">
        <f>E62-E63</f>
        <v>#VALUE!</v>
      </c>
      <c r="F64" s="76" t="e">
        <f>E10*E64</f>
        <v>#VALUE!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B11:B13"/>
    <mergeCell ref="C11:C13"/>
    <mergeCell ref="L11:L12"/>
    <mergeCell ref="M11:M12"/>
    <mergeCell ref="D12:F12"/>
    <mergeCell ref="G12:I12"/>
    <mergeCell ref="B8:K8"/>
    <mergeCell ref="D11:I11"/>
    <mergeCell ref="H1:K1"/>
    <mergeCell ref="H2:K2"/>
    <mergeCell ref="H3:K3"/>
    <mergeCell ref="H4:K4"/>
    <mergeCell ref="A6:K6"/>
    <mergeCell ref="A7:K7"/>
    <mergeCell ref="B10:D10"/>
    <mergeCell ref="A11:A1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8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B1">
      <selection activeCell="N28" sqref="N28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 t="e">
        <f>F51+I51</f>
        <v>#VALUE!</v>
      </c>
      <c r="D51" s="13"/>
      <c r="E51" s="14" t="s">
        <v>20</v>
      </c>
      <c r="F51" s="68" t="e">
        <f>E8*E51</f>
        <v>#VALUE!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 t="e">
        <f t="shared" si="1"/>
        <v>#VALUE!</v>
      </c>
      <c r="D63" s="81">
        <f>D51+D21</f>
        <v>0</v>
      </c>
      <c r="E63" s="82" t="e">
        <f>E51+E21</f>
        <v>#VALUE!</v>
      </c>
      <c r="F63" s="76" t="e">
        <f>E10*E63</f>
        <v>#VALUE!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 t="e">
        <f t="shared" si="1"/>
        <v>#VALUE!</v>
      </c>
      <c r="D64" s="81">
        <f>D65-D63</f>
        <v>0</v>
      </c>
      <c r="E64" s="82" t="e">
        <f>E62-E63</f>
        <v>#VALUE!</v>
      </c>
      <c r="F64" s="76" t="e">
        <f>E10*E64</f>
        <v>#VALUE!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="60" zoomScalePageLayoutView="0" workbookViewId="0" topLeftCell="A10">
      <selection activeCell="N61" sqref="M61:N61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85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86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>
        <v>53.25</v>
      </c>
      <c r="F10" s="6"/>
      <c r="H10" s="51">
        <v>50.14</v>
      </c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 t="s">
        <v>89</v>
      </c>
      <c r="E12" s="196"/>
      <c r="F12" s="197"/>
      <c r="G12" s="184" t="s">
        <v>90</v>
      </c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>
        <v>0</v>
      </c>
      <c r="F16" s="68">
        <f>E10*E16</f>
        <v>0</v>
      </c>
      <c r="G16" s="13"/>
      <c r="H16" s="14">
        <v>0</v>
      </c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53.25</v>
      </c>
      <c r="D17" s="13"/>
      <c r="E17" s="14">
        <v>1</v>
      </c>
      <c r="F17" s="68">
        <f>E10*E17</f>
        <v>53.25</v>
      </c>
      <c r="G17" s="13"/>
      <c r="H17" s="14">
        <v>0</v>
      </c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50.14</v>
      </c>
      <c r="D19" s="13"/>
      <c r="E19" s="14"/>
      <c r="F19" s="68">
        <f>E10*E19</f>
        <v>0</v>
      </c>
      <c r="G19" s="13"/>
      <c r="H19" s="14">
        <v>1</v>
      </c>
      <c r="I19" s="68">
        <f>H10*H19</f>
        <v>50.14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103.39</v>
      </c>
      <c r="D21" s="46">
        <f>SUM(D16:D20)</f>
        <v>0</v>
      </c>
      <c r="E21" s="47">
        <f>SUM(E16:E20)</f>
        <v>1</v>
      </c>
      <c r="F21" s="70">
        <f>E10*E21</f>
        <v>53.25</v>
      </c>
      <c r="G21" s="46">
        <f>SUM(G16:G20)</f>
        <v>0</v>
      </c>
      <c r="H21" s="47">
        <f>SUM(H16:H20)</f>
        <v>1</v>
      </c>
      <c r="I21" s="70">
        <f>H10*H21</f>
        <v>50.14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53.25</v>
      </c>
      <c r="D32" s="13"/>
      <c r="E32" s="14">
        <v>1</v>
      </c>
      <c r="F32" s="68">
        <f>E10*E32</f>
        <v>53.25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>
        <v>0</v>
      </c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53.25</v>
      </c>
      <c r="D47" s="46">
        <f>SUM(D23:D46)</f>
        <v>0</v>
      </c>
      <c r="E47" s="47">
        <f>SUM(E23:E46)</f>
        <v>1</v>
      </c>
      <c r="F47" s="70">
        <f>E10*E47</f>
        <v>53.25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156.64</v>
      </c>
      <c r="D48" s="41">
        <f>D21+D47</f>
        <v>0</v>
      </c>
      <c r="E48" s="42">
        <f>E21+E47</f>
        <v>2</v>
      </c>
      <c r="F48" s="71">
        <f>E10*E48</f>
        <v>106.5</v>
      </c>
      <c r="G48" s="42">
        <f>G21+G47</f>
        <v>0</v>
      </c>
      <c r="H48" s="42">
        <f>H21+H47</f>
        <v>1</v>
      </c>
      <c r="I48" s="71">
        <f>H10*H48</f>
        <v>50.14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>
        <v>0</v>
      </c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103.39</v>
      </c>
      <c r="D60" s="13"/>
      <c r="E60" s="14">
        <v>1</v>
      </c>
      <c r="F60" s="68">
        <f>E10*E60</f>
        <v>53.25</v>
      </c>
      <c r="G60" s="13"/>
      <c r="H60" s="14">
        <v>1</v>
      </c>
      <c r="I60" s="68">
        <f>H10*H60</f>
        <v>50.14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103.39</v>
      </c>
      <c r="D61" s="81">
        <f>SUM(D51:D60)</f>
        <v>0</v>
      </c>
      <c r="E61" s="82">
        <f>SUM(E53:E60,E51)</f>
        <v>1</v>
      </c>
      <c r="F61" s="76">
        <f>E10*E61</f>
        <v>53.25</v>
      </c>
      <c r="G61" s="82">
        <f>SUM(G53:G60,G51)</f>
        <v>0</v>
      </c>
      <c r="H61" s="82">
        <f>SUM(H53:H60,H51)</f>
        <v>1</v>
      </c>
      <c r="I61" s="76">
        <f>H10*H61</f>
        <v>50.14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260.03</v>
      </c>
      <c r="D62" s="82">
        <f>D48+D61</f>
        <v>0</v>
      </c>
      <c r="E62" s="82">
        <f>E61+E48</f>
        <v>3</v>
      </c>
      <c r="F62" s="76">
        <f>E10*E62</f>
        <v>159.75</v>
      </c>
      <c r="G62" s="82">
        <f>G61+G48</f>
        <v>0</v>
      </c>
      <c r="H62" s="82">
        <f>H48+H61</f>
        <v>2</v>
      </c>
      <c r="I62" s="76">
        <f>H10*H62</f>
        <v>100.28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103.39</v>
      </c>
      <c r="D63" s="81">
        <f>D51+D21</f>
        <v>0</v>
      </c>
      <c r="E63" s="82">
        <f>E51+E21</f>
        <v>1</v>
      </c>
      <c r="F63" s="76">
        <f>E10*E63</f>
        <v>53.25</v>
      </c>
      <c r="G63" s="82">
        <f>G51+G21</f>
        <v>0</v>
      </c>
      <c r="H63" s="82">
        <f>H51+H21</f>
        <v>1</v>
      </c>
      <c r="I63" s="76">
        <f>H10*H63</f>
        <v>50.14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156.64</v>
      </c>
      <c r="D64" s="81">
        <f>D65-D63</f>
        <v>0</v>
      </c>
      <c r="E64" s="82">
        <f>E62-E63</f>
        <v>2</v>
      </c>
      <c r="F64" s="76">
        <f>E10*E64</f>
        <v>106.5</v>
      </c>
      <c r="G64" s="82">
        <f>G62-G63</f>
        <v>0</v>
      </c>
      <c r="H64" s="82">
        <f>H62-H63</f>
        <v>1</v>
      </c>
      <c r="I64" s="76">
        <f>H10*H64</f>
        <v>50.14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260.03</v>
      </c>
      <c r="D65" s="82">
        <f>D48+D61</f>
        <v>0</v>
      </c>
      <c r="E65" s="82">
        <f>E62+E70+E69+E68+E67+E66+E71</f>
        <v>3</v>
      </c>
      <c r="F65" s="76">
        <f>E10*E65</f>
        <v>159.75</v>
      </c>
      <c r="G65" s="82">
        <f>G62+G66+G67+G68+G69+G70+G71</f>
        <v>0</v>
      </c>
      <c r="H65" s="82">
        <f>H66+H62+H67+H68+H69+H70+H71</f>
        <v>2</v>
      </c>
      <c r="I65" s="76">
        <f>H10*H65</f>
        <v>100.28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6" max="255" man="1"/>
  </rowBreaks>
  <colBreaks count="1" manualBreakCount="1">
    <brk id="1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="60" zoomScalePageLayoutView="0" workbookViewId="0" topLeftCell="A7">
      <selection activeCell="N60" sqref="N60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85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86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>
        <v>172.7</v>
      </c>
      <c r="F10" s="6"/>
      <c r="H10" s="51">
        <v>261.08</v>
      </c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 t="s">
        <v>91</v>
      </c>
      <c r="E12" s="196"/>
      <c r="F12" s="197"/>
      <c r="G12" s="184" t="s">
        <v>92</v>
      </c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433.78</v>
      </c>
      <c r="D18" s="13"/>
      <c r="E18" s="14">
        <v>1</v>
      </c>
      <c r="F18" s="68">
        <f>E10*E18</f>
        <v>172.7</v>
      </c>
      <c r="G18" s="13"/>
      <c r="H18" s="14">
        <v>1</v>
      </c>
      <c r="I18" s="68">
        <f>H10*H18</f>
        <v>261.08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433.78</v>
      </c>
      <c r="D21" s="46">
        <f>SUM(D16:D20)</f>
        <v>0</v>
      </c>
      <c r="E21" s="47">
        <f>SUM(E16:E20)</f>
        <v>1</v>
      </c>
      <c r="F21" s="70">
        <f>E10*E21</f>
        <v>172.7</v>
      </c>
      <c r="G21" s="46">
        <f>SUM(G16:G20)</f>
        <v>0</v>
      </c>
      <c r="H21" s="47">
        <f>SUM(H16:H20)</f>
        <v>1</v>
      </c>
      <c r="I21" s="70">
        <f>H10*H21</f>
        <v>261.08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433.78</v>
      </c>
      <c r="D48" s="41">
        <f>D21+D47</f>
        <v>0</v>
      </c>
      <c r="E48" s="42">
        <f>E21+E47</f>
        <v>1</v>
      </c>
      <c r="F48" s="71">
        <f>E10*E48</f>
        <v>172.7</v>
      </c>
      <c r="G48" s="42">
        <f>G21+G47</f>
        <v>0</v>
      </c>
      <c r="H48" s="42">
        <f>H21+H47</f>
        <v>1</v>
      </c>
      <c r="I48" s="71">
        <f>H10*H48</f>
        <v>261.08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433.78</v>
      </c>
      <c r="D60" s="13"/>
      <c r="E60" s="14">
        <v>1</v>
      </c>
      <c r="F60" s="68">
        <f>E10*E60</f>
        <v>172.7</v>
      </c>
      <c r="G60" s="13"/>
      <c r="H60" s="14">
        <v>1</v>
      </c>
      <c r="I60" s="68">
        <f>H10*H60</f>
        <v>261.08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433.78</v>
      </c>
      <c r="D61" s="81">
        <f>SUM(D51:D60)</f>
        <v>0</v>
      </c>
      <c r="E61" s="82">
        <f>SUM(E53:E60,E51)</f>
        <v>1</v>
      </c>
      <c r="F61" s="76">
        <f>E10*E61</f>
        <v>172.7</v>
      </c>
      <c r="G61" s="82">
        <f>SUM(G53:G60,G51)</f>
        <v>0</v>
      </c>
      <c r="H61" s="82">
        <f>SUM(H53:H60,H51)</f>
        <v>1</v>
      </c>
      <c r="I61" s="76">
        <f>H10*H61</f>
        <v>261.08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867.56</v>
      </c>
      <c r="D62" s="82">
        <f>D48+D61</f>
        <v>0</v>
      </c>
      <c r="E62" s="82">
        <f>E61+E48</f>
        <v>2</v>
      </c>
      <c r="F62" s="76">
        <f>E10*E62</f>
        <v>345.4</v>
      </c>
      <c r="G62" s="82">
        <f>G61+G48</f>
        <v>0</v>
      </c>
      <c r="H62" s="82">
        <f>H48+H61</f>
        <v>2</v>
      </c>
      <c r="I62" s="76">
        <f>H10*H62</f>
        <v>522.16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433.78</v>
      </c>
      <c r="D63" s="81">
        <f>D51+D21</f>
        <v>0</v>
      </c>
      <c r="E63" s="82">
        <f>E51+E21</f>
        <v>1</v>
      </c>
      <c r="F63" s="76">
        <f>E10*E63</f>
        <v>172.7</v>
      </c>
      <c r="G63" s="82">
        <f>G51+G21</f>
        <v>0</v>
      </c>
      <c r="H63" s="82">
        <f>H51+H21</f>
        <v>1</v>
      </c>
      <c r="I63" s="76">
        <f>H10*H63</f>
        <v>261.08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433.78</v>
      </c>
      <c r="D64" s="81">
        <f>D65-D63</f>
        <v>0</v>
      </c>
      <c r="E64" s="82">
        <f>E62-E63</f>
        <v>1</v>
      </c>
      <c r="F64" s="76">
        <f>E10*E64</f>
        <v>172.7</v>
      </c>
      <c r="G64" s="82">
        <f>G62-G63</f>
        <v>0</v>
      </c>
      <c r="H64" s="82">
        <f>H62-H63</f>
        <v>1</v>
      </c>
      <c r="I64" s="76">
        <f>H10*H64</f>
        <v>261.08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867.56</v>
      </c>
      <c r="D65" s="82">
        <f>D48+D61</f>
        <v>0</v>
      </c>
      <c r="E65" s="82">
        <f>E62+E70+E69+E68+E67+E66+E71</f>
        <v>2</v>
      </c>
      <c r="F65" s="76">
        <f>E10*E65</f>
        <v>345.4</v>
      </c>
      <c r="G65" s="82">
        <f>G62+G66+G67+G68+G69+G70+G71</f>
        <v>0</v>
      </c>
      <c r="H65" s="82">
        <f>H66+H62+H67+H68+H69+H70+H71</f>
        <v>2</v>
      </c>
      <c r="I65" s="76">
        <f>H10*H65</f>
        <v>522.16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5" max="255" man="1"/>
  </rowBreaks>
  <colBreaks count="1" manualBreakCount="1">
    <brk id="1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">
      <selection activeCell="E51" sqref="E51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4:K74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8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25">
      <selection activeCell="E51" sqref="E51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D31">
      <selection activeCell="O52" sqref="O52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25">
      <selection activeCell="E51" sqref="E51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9">
      <selection activeCell="E51" sqref="E51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31">
      <selection activeCell="M39" sqref="M39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7" t="s">
        <v>0</v>
      </c>
      <c r="I1" s="187"/>
      <c r="J1" s="187"/>
      <c r="K1" s="187"/>
    </row>
    <row r="2" spans="8:11" ht="12" customHeight="1">
      <c r="H2" s="187" t="s">
        <v>80</v>
      </c>
      <c r="I2" s="187"/>
      <c r="J2" s="187"/>
      <c r="K2" s="187"/>
    </row>
    <row r="3" spans="8:11" ht="12" customHeight="1">
      <c r="H3" s="187" t="s">
        <v>1</v>
      </c>
      <c r="I3" s="187"/>
      <c r="J3" s="187"/>
      <c r="K3" s="187"/>
    </row>
    <row r="4" spans="8:11" ht="17.25" customHeight="1">
      <c r="H4" s="188" t="s">
        <v>81</v>
      </c>
      <c r="I4" s="188"/>
      <c r="J4" s="188"/>
      <c r="K4" s="188"/>
    </row>
    <row r="6" spans="1:11" ht="18.7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6.5" customHeight="1">
      <c r="A7" s="186" t="s">
        <v>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5" customFormat="1" ht="17.25" customHeight="1">
      <c r="A8" s="4"/>
      <c r="B8" s="189" t="s">
        <v>82</v>
      </c>
      <c r="C8" s="189"/>
      <c r="D8" s="189"/>
      <c r="E8" s="189"/>
      <c r="F8" s="189"/>
      <c r="G8" s="189"/>
      <c r="H8" s="189"/>
      <c r="I8" s="189"/>
      <c r="J8" s="189"/>
      <c r="K8" s="189"/>
    </row>
    <row r="10" spans="2:9" ht="12" customHeight="1" thickBot="1">
      <c r="B10" s="190" t="s">
        <v>4</v>
      </c>
      <c r="C10" s="190"/>
      <c r="D10" s="191"/>
      <c r="E10" s="51"/>
      <c r="F10" s="6"/>
      <c r="H10" s="51"/>
      <c r="I10" s="6"/>
    </row>
    <row r="11" spans="1:13" s="7" customFormat="1" ht="12" customHeight="1">
      <c r="A11" s="213" t="s">
        <v>5</v>
      </c>
      <c r="B11" s="194" t="s">
        <v>6</v>
      </c>
      <c r="C11" s="178" t="s">
        <v>7</v>
      </c>
      <c r="D11" s="181" t="s">
        <v>8</v>
      </c>
      <c r="E11" s="182"/>
      <c r="F11" s="182"/>
      <c r="G11" s="182"/>
      <c r="H11" s="182"/>
      <c r="I11" s="183"/>
      <c r="J11" s="194" t="s">
        <v>9</v>
      </c>
      <c r="K11" s="205" t="s">
        <v>10</v>
      </c>
      <c r="L11" s="192" t="s">
        <v>11</v>
      </c>
      <c r="M11" s="193" t="s">
        <v>12</v>
      </c>
    </row>
    <row r="12" spans="1:13" s="7" customFormat="1" ht="22.5" customHeight="1">
      <c r="A12" s="214"/>
      <c r="B12" s="195"/>
      <c r="C12" s="179"/>
      <c r="D12" s="184"/>
      <c r="E12" s="196"/>
      <c r="F12" s="197"/>
      <c r="G12" s="184"/>
      <c r="H12" s="196"/>
      <c r="I12" s="197"/>
      <c r="J12" s="195"/>
      <c r="K12" s="206"/>
      <c r="L12" s="192"/>
      <c r="M12" s="193"/>
    </row>
    <row r="13" spans="1:13" s="7" customFormat="1" ht="23.25" customHeight="1">
      <c r="A13" s="214"/>
      <c r="B13" s="177"/>
      <c r="C13" s="180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77"/>
      <c r="K13" s="206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198" t="s">
        <v>17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0" t="s">
        <v>27</v>
      </c>
      <c r="C22" s="211"/>
      <c r="D22" s="211"/>
      <c r="E22" s="211"/>
      <c r="F22" s="211"/>
      <c r="G22" s="211"/>
      <c r="H22" s="211"/>
      <c r="I22" s="211"/>
      <c r="J22" s="211"/>
      <c r="K22" s="212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5" t="s">
        <v>54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</row>
    <row r="50" spans="1:11" ht="13.5" customHeight="1">
      <c r="A50" s="58"/>
      <c r="B50" s="210" t="s">
        <v>55</v>
      </c>
      <c r="C50" s="211"/>
      <c r="D50" s="211"/>
      <c r="E50" s="211"/>
      <c r="F50" s="211"/>
      <c r="G50" s="211"/>
      <c r="H50" s="211"/>
      <c r="I50" s="211"/>
      <c r="J50" s="211"/>
      <c r="K50" s="212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0" t="s">
        <v>27</v>
      </c>
      <c r="C52" s="211"/>
      <c r="D52" s="211"/>
      <c r="E52" s="211"/>
      <c r="F52" s="211"/>
      <c r="G52" s="211"/>
      <c r="H52" s="211"/>
      <c r="I52" s="211"/>
      <c r="J52" s="211"/>
      <c r="K52" s="212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4" t="s">
        <v>84</v>
      </c>
      <c r="K74" s="204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4:K74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2015-01-29T10:52:56Z</cp:lastPrinted>
  <dcterms:created xsi:type="dcterms:W3CDTF">1996-10-08T23:32:33Z</dcterms:created>
  <dcterms:modified xsi:type="dcterms:W3CDTF">2015-01-29T10:53:37Z</dcterms:modified>
  <cp:category/>
  <cp:version/>
  <cp:contentType/>
  <cp:contentStatus/>
</cp:coreProperties>
</file>